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0.16\share01\消防局\予防課\予防課\001 予防担当\001　火災報告(月報・半期報・年報）　\10_火災月報\R8\7月\"/>
    </mc:Choice>
  </mc:AlternateContent>
  <xr:revisionPtr revIDLastSave="0" documentId="8_{E36B6155-F8A6-4DE8-9F57-B7631C09E80F}" xr6:coauthVersionLast="47" xr6:coauthVersionMax="47" xr10:uidLastSave="{00000000-0000-0000-0000-000000000000}"/>
  <bookViews>
    <workbookView xWindow="-8190" yWindow="-16260" windowWidth="28920" windowHeight="16320" xr2:uid="{93B264FC-9AE0-42FA-A3F5-79B662F63CAE}"/>
  </bookViews>
  <sheets>
    <sheet name="207-1#火災発生状況" sheetId="1" r:id="rId1"/>
    <sheet name="208-1#出火原因別" sheetId="2" r:id="rId2"/>
  </sheets>
  <definedNames>
    <definedName name="_xlnm.Print_Area" localSheetId="0">'207-1#火災発生状況'!$A$1:$AC$23</definedName>
    <definedName name="_xlnm.Print_Area" localSheetId="1">'208-1#出火原因別'!$A$1:$AA$33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2" l="1"/>
  <c r="B4" i="2" s="1"/>
  <c r="E4" i="2"/>
  <c r="C4" i="2" s="1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AA4" i="2"/>
  <c r="B5" i="2"/>
  <c r="C5" i="2"/>
  <c r="B6" i="2"/>
  <c r="C6" i="2"/>
  <c r="B7" i="2"/>
  <c r="C7" i="2"/>
  <c r="B8" i="2"/>
  <c r="C8" i="2"/>
  <c r="B9" i="2"/>
  <c r="C9" i="2"/>
  <c r="B10" i="2"/>
  <c r="C10" i="2"/>
  <c r="B11" i="2"/>
  <c r="C11" i="2"/>
  <c r="B12" i="2"/>
  <c r="C12" i="2"/>
  <c r="B13" i="2"/>
  <c r="C13" i="2"/>
  <c r="B14" i="2"/>
  <c r="C14" i="2"/>
  <c r="B15" i="2"/>
  <c r="C15" i="2"/>
  <c r="B16" i="2"/>
  <c r="C16" i="2"/>
  <c r="B17" i="2"/>
  <c r="C17" i="2"/>
  <c r="B18" i="2"/>
  <c r="C18" i="2"/>
  <c r="B19" i="2"/>
  <c r="C19" i="2"/>
  <c r="B20" i="2"/>
  <c r="C20" i="2"/>
  <c r="B21" i="2"/>
  <c r="C21" i="2"/>
  <c r="B22" i="2"/>
  <c r="C22" i="2"/>
  <c r="B23" i="2"/>
  <c r="C23" i="2"/>
  <c r="B24" i="2"/>
  <c r="C24" i="2"/>
  <c r="B25" i="2"/>
  <c r="C25" i="2"/>
  <c r="B26" i="2"/>
  <c r="C26" i="2"/>
  <c r="B27" i="2"/>
  <c r="C27" i="2"/>
  <c r="B28" i="2"/>
  <c r="C28" i="2"/>
  <c r="B29" i="2"/>
  <c r="B33" i="2" s="1"/>
  <c r="C29" i="2"/>
  <c r="C33" i="2" s="1"/>
  <c r="B30" i="2"/>
  <c r="C30" i="2"/>
  <c r="B31" i="2"/>
  <c r="C31" i="2"/>
  <c r="B32" i="2"/>
  <c r="C32" i="2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A38" i="1" l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B38" i="1"/>
  <c r="AC38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H41" i="1"/>
  <c r="I41" i="1"/>
  <c r="J41" i="1"/>
  <c r="K41" i="1"/>
  <c r="L41" i="1"/>
  <c r="M41" i="1"/>
  <c r="M39" i="1" s="1"/>
  <c r="N41" i="1"/>
  <c r="N39" i="1" s="1"/>
  <c r="O41" i="1"/>
  <c r="O39" i="1" s="1"/>
  <c r="P41" i="1"/>
  <c r="Q41" i="1"/>
  <c r="R41" i="1"/>
  <c r="S41" i="1"/>
  <c r="T41" i="1"/>
  <c r="U41" i="1"/>
  <c r="V41" i="1"/>
  <c r="W41" i="1"/>
  <c r="X41" i="1"/>
  <c r="Y41" i="1"/>
  <c r="Z41" i="1"/>
  <c r="Z39" i="1" s="1"/>
  <c r="AA41" i="1"/>
  <c r="AB41" i="1"/>
  <c r="AC41" i="1"/>
  <c r="G41" i="1"/>
  <c r="G40" i="1"/>
  <c r="G38" i="1"/>
  <c r="F38" i="1"/>
  <c r="F40" i="1"/>
  <c r="F41" i="1"/>
  <c r="G39" i="1" l="1"/>
  <c r="E20" i="1"/>
  <c r="D20" i="1"/>
  <c r="E15" i="1"/>
  <c r="R39" i="1"/>
  <c r="Q39" i="1"/>
  <c r="F39" i="1"/>
  <c r="X39" i="1"/>
  <c r="L39" i="1"/>
  <c r="AC39" i="1"/>
  <c r="P39" i="1"/>
  <c r="AB39" i="1"/>
  <c r="Y39" i="1"/>
  <c r="W39" i="1"/>
  <c r="K39" i="1"/>
  <c r="V39" i="1"/>
  <c r="J39" i="1"/>
  <c r="U39" i="1"/>
  <c r="I39" i="1"/>
  <c r="T39" i="1"/>
  <c r="H39" i="1"/>
  <c r="S39" i="1"/>
  <c r="AA39" i="1"/>
  <c r="E23" i="1" l="1"/>
  <c r="D23" i="1"/>
  <c r="E21" i="1"/>
  <c r="D21" i="1"/>
  <c r="E19" i="1"/>
  <c r="D19" i="1"/>
  <c r="E18" i="1"/>
  <c r="D18" i="1"/>
  <c r="E17" i="1"/>
  <c r="D17" i="1"/>
  <c r="E16" i="1"/>
  <c r="D16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22" i="1" l="1"/>
  <c r="D7" i="1"/>
  <c r="E7" i="1"/>
  <c r="D22" i="1"/>
</calcChain>
</file>

<file path=xl/sharedStrings.xml><?xml version="1.0" encoding="utf-8"?>
<sst xmlns="http://schemas.openxmlformats.org/spreadsheetml/2006/main" count="342" uniqueCount="200">
  <si>
    <t>火災発生状況</t>
    <rPh sb="0" eb="2">
      <t>カサイ</t>
    </rPh>
    <rPh sb="2" eb="4">
      <t>ハッセイ</t>
    </rPh>
    <rPh sb="4" eb="6">
      <t>ジョウキョウ</t>
    </rPh>
    <phoneticPr fontId="3"/>
  </si>
  <si>
    <t>　 合  計</t>
    <rPh sb="2" eb="3">
      <t>ゴウ</t>
    </rPh>
    <rPh sb="5" eb="6">
      <t>ケイ</t>
    </rPh>
    <phoneticPr fontId="3"/>
  </si>
  <si>
    <t xml:space="preserve">   １　月</t>
    <rPh sb="5" eb="6">
      <t>ガツ</t>
    </rPh>
    <phoneticPr fontId="3"/>
  </si>
  <si>
    <t xml:space="preserve">  ２　月</t>
    <rPh sb="4" eb="5">
      <t>ガツ</t>
    </rPh>
    <phoneticPr fontId="3"/>
  </si>
  <si>
    <t xml:space="preserve">  ３　月</t>
    <rPh sb="4" eb="5">
      <t>ガツ</t>
    </rPh>
    <phoneticPr fontId="3"/>
  </si>
  <si>
    <t xml:space="preserve">   ４　月</t>
    <rPh sb="5" eb="6">
      <t>ガツ</t>
    </rPh>
    <phoneticPr fontId="3"/>
  </si>
  <si>
    <t xml:space="preserve">   ５　月</t>
    <rPh sb="5" eb="6">
      <t>ガツ</t>
    </rPh>
    <phoneticPr fontId="3"/>
  </si>
  <si>
    <t xml:space="preserve">   ６　月</t>
    <rPh sb="5" eb="6">
      <t>ガツ</t>
    </rPh>
    <phoneticPr fontId="3"/>
  </si>
  <si>
    <t xml:space="preserve">    ７　月</t>
    <rPh sb="6" eb="7">
      <t>ガツ</t>
    </rPh>
    <phoneticPr fontId="3"/>
  </si>
  <si>
    <t xml:space="preserve">   ８　月</t>
    <rPh sb="5" eb="6">
      <t>ガツ</t>
    </rPh>
    <phoneticPr fontId="3"/>
  </si>
  <si>
    <t xml:space="preserve">   ９　月</t>
    <rPh sb="5" eb="6">
      <t>ガツ</t>
    </rPh>
    <phoneticPr fontId="3"/>
  </si>
  <si>
    <t xml:space="preserve">  １０　月</t>
    <rPh sb="5" eb="6">
      <t>ガツ</t>
    </rPh>
    <phoneticPr fontId="3"/>
  </si>
  <si>
    <t xml:space="preserve">  １１　月</t>
    <rPh sb="5" eb="6">
      <t>ガツ</t>
    </rPh>
    <phoneticPr fontId="3"/>
  </si>
  <si>
    <t xml:space="preserve">  １２　月</t>
    <rPh sb="5" eb="6">
      <t>ガツ</t>
    </rPh>
    <phoneticPr fontId="3"/>
  </si>
  <si>
    <t>F5～AC5 月</t>
    <rPh sb="7" eb="8">
      <t>ツキ</t>
    </rPh>
    <phoneticPr fontId="3"/>
  </si>
  <si>
    <t>件数</t>
    <rPh sb="0" eb="2">
      <t>ケンスウ</t>
    </rPh>
    <phoneticPr fontId="3"/>
  </si>
  <si>
    <t>爆発</t>
    <rPh sb="0" eb="2">
      <t>バクハツ</t>
    </rPh>
    <phoneticPr fontId="3"/>
  </si>
  <si>
    <t>G6 爆発</t>
    <rPh sb="3" eb="5">
      <t>バクハツ</t>
    </rPh>
    <phoneticPr fontId="3"/>
  </si>
  <si>
    <t>出火火災合計</t>
    <rPh sb="0" eb="2">
      <t>シュッカ</t>
    </rPh>
    <rPh sb="2" eb="4">
      <t>カサイ</t>
    </rPh>
    <rPh sb="4" eb="6">
      <t>ゴウケイ</t>
    </rPh>
    <phoneticPr fontId="3"/>
  </si>
  <si>
    <t>(爆発あり：1)</t>
    <rPh sb="1" eb="3">
      <t>バクハツ</t>
    </rPh>
    <phoneticPr fontId="3"/>
  </si>
  <si>
    <t>火災種別</t>
    <rPh sb="0" eb="2">
      <t>カサイ</t>
    </rPh>
    <rPh sb="2" eb="4">
      <t>シュベツ</t>
    </rPh>
    <phoneticPr fontId="3"/>
  </si>
  <si>
    <t>建物火災</t>
    <rPh sb="0" eb="2">
      <t>タテモノ</t>
    </rPh>
    <rPh sb="2" eb="4">
      <t>カサイ</t>
    </rPh>
    <phoneticPr fontId="3"/>
  </si>
  <si>
    <t>うち住宅</t>
    <rPh sb="2" eb="4">
      <t>ジュウタク</t>
    </rPh>
    <phoneticPr fontId="3"/>
  </si>
  <si>
    <t>A8 火災種別</t>
    <rPh sb="3" eb="7">
      <t>カサイシュベツ</t>
    </rPh>
    <phoneticPr fontId="3"/>
  </si>
  <si>
    <t>林野火災</t>
    <rPh sb="0" eb="2">
      <t>リンヤ</t>
    </rPh>
    <rPh sb="2" eb="4">
      <t>カサイ</t>
    </rPh>
    <phoneticPr fontId="3"/>
  </si>
  <si>
    <t>建物：1, 林野：2, 車両： 3, 船舶：4, 航空機：5, その他：6</t>
    <rPh sb="25" eb="28">
      <t>コウクウキ</t>
    </rPh>
    <rPh sb="34" eb="35">
      <t>タ</t>
    </rPh>
    <phoneticPr fontId="3"/>
  </si>
  <si>
    <t>車両火災</t>
    <rPh sb="0" eb="2">
      <t>シャリョウ</t>
    </rPh>
    <rPh sb="2" eb="4">
      <t>カサイ</t>
    </rPh>
    <phoneticPr fontId="3"/>
  </si>
  <si>
    <t>船舶火災</t>
    <rPh sb="0" eb="2">
      <t>センパク</t>
    </rPh>
    <rPh sb="2" eb="4">
      <t>カサイ</t>
    </rPh>
    <phoneticPr fontId="3"/>
  </si>
  <si>
    <t>C9 うち住宅</t>
    <rPh sb="5" eb="7">
      <t>ジュウタク</t>
    </rPh>
    <phoneticPr fontId="3"/>
  </si>
  <si>
    <t>航空機火災</t>
    <rPh sb="0" eb="3">
      <t>コウクウキ</t>
    </rPh>
    <rPh sb="3" eb="5">
      <t>カサイ</t>
    </rPh>
    <phoneticPr fontId="3"/>
  </si>
  <si>
    <t>and</t>
    <phoneticPr fontId="3"/>
  </si>
  <si>
    <t>その他の火災</t>
    <rPh sb="2" eb="3">
      <t>タ</t>
    </rPh>
    <rPh sb="4" eb="6">
      <t>カサイ</t>
    </rPh>
    <phoneticPr fontId="3"/>
  </si>
  <si>
    <t>うち草火災</t>
    <rPh sb="2" eb="3">
      <t>クサ</t>
    </rPh>
    <rPh sb="3" eb="5">
      <t>カサイ</t>
    </rPh>
    <phoneticPr fontId="3"/>
  </si>
  <si>
    <t>損害の状況</t>
    <rPh sb="0" eb="2">
      <t>ソンガイ</t>
    </rPh>
    <rPh sb="3" eb="5">
      <t>ジョウキョウ</t>
    </rPh>
    <phoneticPr fontId="3"/>
  </si>
  <si>
    <t>焼損面積</t>
    <rPh sb="0" eb="2">
      <t>ショウソン</t>
    </rPh>
    <rPh sb="2" eb="4">
      <t>メンセキ</t>
    </rPh>
    <phoneticPr fontId="3"/>
  </si>
  <si>
    <t>建物焼損床面積</t>
    <rPh sb="0" eb="2">
      <t>タテモノ</t>
    </rPh>
    <rPh sb="2" eb="4">
      <t>ショウソン</t>
    </rPh>
    <rPh sb="4" eb="5">
      <t>ユカ</t>
    </rPh>
    <rPh sb="5" eb="7">
      <t>メンセキ</t>
    </rPh>
    <phoneticPr fontId="3"/>
  </si>
  <si>
    <t>C15 うち草火災</t>
    <rPh sb="6" eb="7">
      <t>クサ</t>
    </rPh>
    <rPh sb="7" eb="9">
      <t>カサイ</t>
    </rPh>
    <phoneticPr fontId="3"/>
  </si>
  <si>
    <t>建物焼損表面積</t>
    <rPh sb="0" eb="2">
      <t>タテモノ</t>
    </rPh>
    <rPh sb="2" eb="4">
      <t>ショウソン</t>
    </rPh>
    <rPh sb="4" eb="7">
      <t>ヒョウメンセキ</t>
    </rPh>
    <phoneticPr fontId="3"/>
  </si>
  <si>
    <t>林野焼損面積（a）</t>
    <rPh sb="0" eb="2">
      <t>リンヤ</t>
    </rPh>
    <rPh sb="2" eb="4">
      <t>ショウソン</t>
    </rPh>
    <rPh sb="4" eb="6">
      <t>メンセキ</t>
    </rPh>
    <phoneticPr fontId="3"/>
  </si>
  <si>
    <t>損害額（千円）</t>
    <rPh sb="0" eb="2">
      <t>ソンガイ</t>
    </rPh>
    <rPh sb="2" eb="3">
      <t>ガク</t>
    </rPh>
    <rPh sb="4" eb="6">
      <t>センエン</t>
    </rPh>
    <phoneticPr fontId="3"/>
  </si>
  <si>
    <t>焼損棟数</t>
    <rPh sb="0" eb="2">
      <t>ショウソン</t>
    </rPh>
    <rPh sb="2" eb="3">
      <t>ムネ</t>
    </rPh>
    <rPh sb="3" eb="4">
      <t>スウ</t>
    </rPh>
    <phoneticPr fontId="3"/>
  </si>
  <si>
    <t>C16 建物焼損床面積</t>
    <rPh sb="4" eb="6">
      <t>タテモノ</t>
    </rPh>
    <rPh sb="6" eb="11">
      <t>ショウソンユカメンセキ</t>
    </rPh>
    <phoneticPr fontId="3"/>
  </si>
  <si>
    <t>り災世帯数</t>
    <rPh sb="1" eb="2">
      <t>ワザワ</t>
    </rPh>
    <rPh sb="2" eb="5">
      <t>セタイスウ</t>
    </rPh>
    <phoneticPr fontId="3"/>
  </si>
  <si>
    <t>C17 建物焼損表面積</t>
    <rPh sb="4" eb="11">
      <t>タテモノショウソンヒョウメンセキ</t>
    </rPh>
    <phoneticPr fontId="3"/>
  </si>
  <si>
    <t>死者数</t>
    <rPh sb="0" eb="3">
      <t>シシャスウ</t>
    </rPh>
    <phoneticPr fontId="3"/>
  </si>
  <si>
    <t>C18 林野焼損面積</t>
    <rPh sb="4" eb="6">
      <t>ハヤシノ</t>
    </rPh>
    <rPh sb="6" eb="10">
      <t>ショウソンメンセキ</t>
    </rPh>
    <phoneticPr fontId="3"/>
  </si>
  <si>
    <t>負傷者数</t>
    <rPh sb="0" eb="3">
      <t>フショウシャ</t>
    </rPh>
    <rPh sb="3" eb="4">
      <t>スウ</t>
    </rPh>
    <phoneticPr fontId="3"/>
  </si>
  <si>
    <t>48時間死者数</t>
    <rPh sb="2" eb="4">
      <t>ジカン</t>
    </rPh>
    <rPh sb="4" eb="7">
      <t>シシャスウ</t>
    </rPh>
    <phoneticPr fontId="3"/>
  </si>
  <si>
    <t>※前提条件で災害種別＝火災（統計外火災は除外するため）</t>
    <rPh sb="1" eb="5">
      <t>ゼンテイジョウケン</t>
    </rPh>
    <rPh sb="6" eb="8">
      <t>サイガイ</t>
    </rPh>
    <rPh sb="8" eb="10">
      <t>シュベツ</t>
    </rPh>
    <rPh sb="11" eb="13">
      <t>カサイ</t>
    </rPh>
    <rPh sb="14" eb="16">
      <t>トウケイ</t>
    </rPh>
    <rPh sb="16" eb="17">
      <t>ガイ</t>
    </rPh>
    <rPh sb="17" eb="19">
      <t>カサイ</t>
    </rPh>
    <rPh sb="20" eb="22">
      <t>ジョガイ</t>
    </rPh>
    <phoneticPr fontId="8"/>
  </si>
  <si>
    <t>住宅</t>
    <rPh sb="0" eb="2">
      <t>ジュウタク</t>
    </rPh>
    <phoneticPr fontId="3"/>
  </si>
  <si>
    <t>((A=0 OR A&gt;=61) AND (B&gt;=100 AND B&lt;=199))-共同住宅</t>
    <phoneticPr fontId="3"/>
  </si>
  <si>
    <t>火元用途区分(B)</t>
  </si>
  <si>
    <t>併用住宅</t>
    <rPh sb="0" eb="2">
      <t>ヘイヨウ</t>
    </rPh>
    <rPh sb="2" eb="4">
      <t>ジュウタク</t>
    </rPh>
    <phoneticPr fontId="3"/>
  </si>
  <si>
    <t>(A=0 OR A&gt;=61) AND (B&gt;=200 AND B&lt;=299)</t>
  </si>
  <si>
    <t>→3種が住宅</t>
    <rPh sb="2" eb="3">
      <t>シュ</t>
    </rPh>
    <rPh sb="4" eb="6">
      <t>ジュウタク</t>
    </rPh>
    <phoneticPr fontId="3"/>
  </si>
  <si>
    <t>共同住宅</t>
    <rPh sb="0" eb="4">
      <t>キョウドウジュウタク</t>
    </rPh>
    <phoneticPr fontId="3"/>
  </si>
  <si>
    <t>(A=19) OR (B=112 AND (A&gt;=0 AND A&lt;=18 OR A&gt;=20 AND A&lt;=99))</t>
  </si>
  <si>
    <t>※B25の名称を30日死者数に直しておく</t>
    <rPh sb="5" eb="7">
      <t>メイショウ</t>
    </rPh>
    <rPh sb="10" eb="11">
      <t>ニチ</t>
    </rPh>
    <rPh sb="11" eb="13">
      <t>シシャ</t>
    </rPh>
    <rPh sb="13" eb="14">
      <t>スウ</t>
    </rPh>
    <rPh sb="15" eb="16">
      <t>ナオ</t>
    </rPh>
    <phoneticPr fontId="3"/>
  </si>
  <si>
    <t>国の報告ルールで30日死者は基本的に負傷者として扱います。</t>
    <rPh sb="0" eb="1">
      <t>クニ</t>
    </rPh>
    <rPh sb="2" eb="4">
      <t>ホウコク</t>
    </rPh>
    <rPh sb="10" eb="11">
      <t>ニチ</t>
    </rPh>
    <rPh sb="11" eb="13">
      <t>シシャ</t>
    </rPh>
    <rPh sb="14" eb="17">
      <t>キホンテキ</t>
    </rPh>
    <rPh sb="18" eb="21">
      <t>フショウシャ</t>
    </rPh>
    <rPh sb="24" eb="25">
      <t>アツカ</t>
    </rPh>
    <phoneticPr fontId="3"/>
  </si>
  <si>
    <t>30日死者数</t>
    <rPh sb="2" eb="3">
      <t>ニチ</t>
    </rPh>
    <rPh sb="3" eb="6">
      <t>シシャスウ</t>
    </rPh>
    <phoneticPr fontId="3"/>
  </si>
  <si>
    <t>B25 30日死者数</t>
    <rPh sb="6" eb="10">
      <t>ニチシシャスウ</t>
    </rPh>
    <phoneticPr fontId="3"/>
  </si>
  <si>
    <t>B24 48時間死者数</t>
    <rPh sb="6" eb="11">
      <t>ジカンシシャスウ</t>
    </rPh>
    <phoneticPr fontId="3"/>
  </si>
  <si>
    <t>B23 負傷者数</t>
    <rPh sb="4" eb="8">
      <t>フショウシャスウ</t>
    </rPh>
    <phoneticPr fontId="3"/>
  </si>
  <si>
    <t>B22 死者数</t>
    <rPh sb="4" eb="7">
      <t>シシャスウ</t>
    </rPh>
    <phoneticPr fontId="3"/>
  </si>
  <si>
    <t>B21 り災世帯数：爆発</t>
    <rPh sb="5" eb="9">
      <t>サイセタイスウ</t>
    </rPh>
    <rPh sb="10" eb="12">
      <t>バクハツ</t>
    </rPh>
    <phoneticPr fontId="3"/>
  </si>
  <si>
    <t>B21 り災世帯数：件数</t>
    <rPh sb="5" eb="9">
      <t>サイセタイスウ</t>
    </rPh>
    <rPh sb="10" eb="12">
      <t>ケンスウ</t>
    </rPh>
    <phoneticPr fontId="3"/>
  </si>
  <si>
    <t>B20 焼損棟数</t>
    <rPh sb="4" eb="8">
      <t>ショウソントウスウ</t>
    </rPh>
    <phoneticPr fontId="3"/>
  </si>
  <si>
    <t>B19 損害額：爆発</t>
    <rPh sb="4" eb="7">
      <t>ソンガイガク</t>
    </rPh>
    <rPh sb="8" eb="10">
      <t>バクハツ</t>
    </rPh>
    <phoneticPr fontId="3"/>
  </si>
  <si>
    <t>B19 損害額；件数</t>
    <rPh sb="4" eb="7">
      <t>ソンガイガク</t>
    </rPh>
    <rPh sb="8" eb="10">
      <t>ケンスウ</t>
    </rPh>
    <phoneticPr fontId="3"/>
  </si>
  <si>
    <t>災害種別</t>
    <rPh sb="0" eb="4">
      <t>サイガイシュベツ</t>
    </rPh>
    <phoneticPr fontId="3"/>
  </si>
  <si>
    <t>出火月</t>
    <rPh sb="0" eb="3">
      <t>シュッカツキ</t>
    </rPh>
    <phoneticPr fontId="3"/>
  </si>
  <si>
    <t>爆発分類</t>
    <rPh sb="0" eb="4">
      <t>バクハツブンルイ</t>
    </rPh>
    <phoneticPr fontId="3"/>
  </si>
  <si>
    <t>火災種別</t>
    <rPh sb="0" eb="4">
      <t>カサイシュベツ</t>
    </rPh>
    <phoneticPr fontId="3"/>
  </si>
  <si>
    <t>火元用途区分</t>
    <rPh sb="0" eb="6">
      <t>ヒモトヨウトクブン</t>
    </rPh>
    <phoneticPr fontId="3"/>
  </si>
  <si>
    <t>火元防火対象物</t>
    <rPh sb="0" eb="7">
      <t>ヒモトボウカタイショウブツ</t>
    </rPh>
    <phoneticPr fontId="3"/>
  </si>
  <si>
    <t>着火物区分</t>
    <rPh sb="0" eb="5">
      <t>チャッカブツクブン</t>
    </rPh>
    <phoneticPr fontId="3"/>
  </si>
  <si>
    <t>建物焼損床面積</t>
    <rPh sb="0" eb="7">
      <t>タテモノショウソンユカメンセキ</t>
    </rPh>
    <phoneticPr fontId="3"/>
  </si>
  <si>
    <t>建物焼損表面積</t>
    <rPh sb="0" eb="7">
      <t>タテモノショウソンヒョウメンセキ</t>
    </rPh>
    <phoneticPr fontId="3"/>
  </si>
  <si>
    <t>林野焼損面積</t>
    <rPh sb="0" eb="6">
      <t>ハヤシノショウソンメンセキ</t>
    </rPh>
    <phoneticPr fontId="3"/>
  </si>
  <si>
    <t>損害額合計</t>
    <rPh sb="0" eb="5">
      <t>ソンガイガクゴウケイ</t>
    </rPh>
    <phoneticPr fontId="3"/>
  </si>
  <si>
    <t>爆発損害額</t>
    <rPh sb="0" eb="5">
      <t>バクハツソンガイガク</t>
    </rPh>
    <phoneticPr fontId="3"/>
  </si>
  <si>
    <t>り災世帯数合計</t>
    <rPh sb="1" eb="7">
      <t>サイセタイスウゴウケイ</t>
    </rPh>
    <phoneticPr fontId="3"/>
  </si>
  <si>
    <t>り災世帯数全損（爆発）</t>
    <rPh sb="1" eb="5">
      <t>サイセタイスウ</t>
    </rPh>
    <rPh sb="5" eb="7">
      <t>ゼンソン</t>
    </rPh>
    <rPh sb="8" eb="10">
      <t>バクハツ</t>
    </rPh>
    <phoneticPr fontId="3"/>
  </si>
  <si>
    <t>り災世帯数半損（爆発）</t>
    <rPh sb="1" eb="5">
      <t>サイセタイスウ</t>
    </rPh>
    <rPh sb="5" eb="7">
      <t>ハンソン</t>
    </rPh>
    <rPh sb="8" eb="10">
      <t>バクハツ</t>
    </rPh>
    <phoneticPr fontId="3"/>
  </si>
  <si>
    <t>り災世帯数小損（爆発）</t>
    <rPh sb="1" eb="5">
      <t>サイセタイスウ</t>
    </rPh>
    <rPh sb="5" eb="6">
      <t>コ</t>
    </rPh>
    <rPh sb="6" eb="7">
      <t>ソン</t>
    </rPh>
    <rPh sb="8" eb="10">
      <t>バクハツ</t>
    </rPh>
    <phoneticPr fontId="3"/>
  </si>
  <si>
    <t>負傷者・合計</t>
    <rPh sb="0" eb="3">
      <t>フショウシャ</t>
    </rPh>
    <rPh sb="4" eb="6">
      <t>ゴウケイ</t>
    </rPh>
    <phoneticPr fontId="3"/>
  </si>
  <si>
    <t>死者数・合計</t>
    <rPh sb="0" eb="3">
      <t>シシャスウ</t>
    </rPh>
    <rPh sb="4" eb="6">
      <t>ゴウケイ</t>
    </rPh>
    <phoneticPr fontId="3"/>
  </si>
  <si>
    <t>負傷者・合計（30日死）</t>
    <rPh sb="0" eb="3">
      <t>フショウシャ</t>
    </rPh>
    <rPh sb="4" eb="6">
      <t>ゴウケイ</t>
    </rPh>
    <rPh sb="9" eb="10">
      <t>ニチ</t>
    </rPh>
    <rPh sb="10" eb="11">
      <t>シ</t>
    </rPh>
    <phoneticPr fontId="3"/>
  </si>
  <si>
    <t>火災一覧</t>
    <rPh sb="0" eb="4">
      <t>カサイイチラン</t>
    </rPh>
    <phoneticPr fontId="3"/>
  </si>
  <si>
    <t>月</t>
    <rPh sb="0" eb="1">
      <t>ツキ</t>
    </rPh>
    <phoneticPr fontId="3"/>
  </si>
  <si>
    <t>併用住宅</t>
    <rPh sb="0" eb="4">
      <t>ヘイヨウジュウタク</t>
    </rPh>
    <phoneticPr fontId="3"/>
  </si>
  <si>
    <t>共用住宅</t>
    <rPh sb="0" eb="2">
      <t>キョウヨウ</t>
    </rPh>
    <rPh sb="2" eb="4">
      <t>ジュウタク</t>
    </rPh>
    <phoneticPr fontId="3"/>
  </si>
  <si>
    <t>火元防火対象物区分</t>
    <rPh sb="0" eb="7">
      <t>ヒモトボウカタイショウブツ</t>
    </rPh>
    <rPh sb="7" eb="9">
      <t>クブン</t>
    </rPh>
    <phoneticPr fontId="3"/>
  </si>
  <si>
    <t>or</t>
    <phoneticPr fontId="3"/>
  </si>
  <si>
    <t>(固定値</t>
    <rPh sb="1" eb="4">
      <t>コテイチ</t>
    </rPh>
    <phoneticPr fontId="3"/>
  </si>
  <si>
    <t>以上)</t>
    <rPh sb="0" eb="2">
      <t>イジョウ</t>
    </rPh>
    <phoneticPr fontId="3"/>
  </si>
  <si>
    <t>以上1</t>
    <rPh sb="0" eb="2">
      <t>イジョウ</t>
    </rPh>
    <phoneticPr fontId="3"/>
  </si>
  <si>
    <t>以下1</t>
    <rPh sb="0" eb="2">
      <t>イカ</t>
    </rPh>
    <phoneticPr fontId="3"/>
  </si>
  <si>
    <t>以上2</t>
    <rPh sb="0" eb="2">
      <t>イジョウ</t>
    </rPh>
    <phoneticPr fontId="3"/>
  </si>
  <si>
    <t>以下2</t>
    <rPh sb="0" eb="2">
      <t>イカ</t>
    </rPh>
    <phoneticPr fontId="3"/>
  </si>
  <si>
    <t>4パターン</t>
    <phoneticPr fontId="3"/>
  </si>
  <si>
    <t>2パターン</t>
    <phoneticPr fontId="3"/>
  </si>
  <si>
    <t>住宅*</t>
    <rPh sb="0" eb="2">
      <t>ジュウタク</t>
    </rPh>
    <phoneticPr fontId="3"/>
  </si>
  <si>
    <t>火元防火対象物区分(A)</t>
    <phoneticPr fontId="3"/>
  </si>
  <si>
    <t>火元焼損程度区分</t>
    <rPh sb="0" eb="8">
      <t>ヒモトショウソンテイドクブン</t>
    </rPh>
    <phoneticPr fontId="3"/>
  </si>
  <si>
    <t>焼損棟数合計</t>
    <rPh sb="0" eb="2">
      <t>ショウソン</t>
    </rPh>
    <rPh sb="2" eb="4">
      <t>トウスウ</t>
    </rPh>
    <rPh sb="4" eb="6">
      <t>ゴウケイ</t>
    </rPh>
    <phoneticPr fontId="3"/>
  </si>
  <si>
    <t>米子市</t>
  </si>
  <si>
    <t>日南町</t>
  </si>
  <si>
    <t>境港市</t>
  </si>
  <si>
    <t>大山町</t>
  </si>
  <si>
    <t>南部町</t>
  </si>
  <si>
    <t>伯耆町</t>
  </si>
  <si>
    <t>江府町</t>
  </si>
  <si>
    <t>日野町</t>
  </si>
  <si>
    <t>不明・調査中</t>
    <rPh sb="0" eb="2">
      <t>フメイ</t>
    </rPh>
    <rPh sb="3" eb="5">
      <t>チョウサ</t>
    </rPh>
    <rPh sb="5" eb="6">
      <t>チュウ</t>
    </rPh>
    <phoneticPr fontId="8"/>
  </si>
  <si>
    <t>A32</t>
  </si>
  <si>
    <t>その他</t>
    <rPh sb="0" eb="3">
      <t>ソノタ</t>
    </rPh>
    <phoneticPr fontId="8"/>
  </si>
  <si>
    <t>A31</t>
  </si>
  <si>
    <t>放火の疑い</t>
    <rPh sb="0" eb="2">
      <t>ホウカ</t>
    </rPh>
    <rPh sb="3" eb="4">
      <t>ウタガ</t>
    </rPh>
    <phoneticPr fontId="8"/>
  </si>
  <si>
    <t>A30</t>
  </si>
  <si>
    <t>放火</t>
  </si>
  <si>
    <t>放火</t>
    <rPh sb="0" eb="2">
      <t>ホウカ</t>
    </rPh>
    <phoneticPr fontId="8"/>
  </si>
  <si>
    <t>A29</t>
  </si>
  <si>
    <t>火入れ</t>
    <rPh sb="0" eb="2">
      <t>ヒイ</t>
    </rPh>
    <phoneticPr fontId="8"/>
  </si>
  <si>
    <t>A28</t>
  </si>
  <si>
    <t>取灰</t>
    <rPh sb="0" eb="1">
      <t>ト</t>
    </rPh>
    <rPh sb="1" eb="2">
      <t>ハイ</t>
    </rPh>
    <phoneticPr fontId="8"/>
  </si>
  <si>
    <t>A27</t>
  </si>
  <si>
    <t>衝突の火花</t>
    <rPh sb="0" eb="2">
      <t>ショウトツ</t>
    </rPh>
    <rPh sb="3" eb="5">
      <t>ヒバナ</t>
    </rPh>
    <phoneticPr fontId="8"/>
  </si>
  <si>
    <t>A26</t>
  </si>
  <si>
    <t>灯火</t>
    <rPh sb="0" eb="1">
      <t>トウユ</t>
    </rPh>
    <rPh sb="1" eb="2">
      <t>ヒ</t>
    </rPh>
    <phoneticPr fontId="8"/>
  </si>
  <si>
    <t>A25</t>
  </si>
  <si>
    <t>溶接機・切断機</t>
    <rPh sb="0" eb="3">
      <t>ヨウセツキ</t>
    </rPh>
    <rPh sb="4" eb="7">
      <t>セツダンキ</t>
    </rPh>
    <phoneticPr fontId="8"/>
  </si>
  <si>
    <t>A24</t>
  </si>
  <si>
    <t>たき火</t>
    <rPh sb="0" eb="3">
      <t>タキビ</t>
    </rPh>
    <phoneticPr fontId="8"/>
  </si>
  <si>
    <t>A23</t>
  </si>
  <si>
    <t>マッチ・ライター</t>
  </si>
  <si>
    <t>A22</t>
  </si>
  <si>
    <t>火あそび</t>
    <rPh sb="0" eb="1">
      <t>ヒ</t>
    </rPh>
    <phoneticPr fontId="8"/>
  </si>
  <si>
    <t>A21</t>
  </si>
  <si>
    <t>配線器具</t>
    <rPh sb="0" eb="2">
      <t>ハイセン</t>
    </rPh>
    <rPh sb="2" eb="4">
      <t>キグ</t>
    </rPh>
    <phoneticPr fontId="8"/>
  </si>
  <si>
    <t>A20</t>
  </si>
  <si>
    <t>内燃機関</t>
    <rPh sb="0" eb="2">
      <t>ナイネン</t>
    </rPh>
    <rPh sb="2" eb="4">
      <t>キカン</t>
    </rPh>
    <phoneticPr fontId="8"/>
  </si>
  <si>
    <t>A19</t>
  </si>
  <si>
    <t>電灯・電話等の配線</t>
    <rPh sb="0" eb="2">
      <t>デントウ</t>
    </rPh>
    <rPh sb="3" eb="5">
      <t>デンワ</t>
    </rPh>
    <rPh sb="5" eb="6">
      <t>トウ</t>
    </rPh>
    <rPh sb="7" eb="9">
      <t>ハイセン</t>
    </rPh>
    <phoneticPr fontId="8"/>
  </si>
  <si>
    <t>A18</t>
  </si>
  <si>
    <t>マッチ・ライター</t>
    <phoneticPr fontId="8"/>
  </si>
  <si>
    <t>電気装置</t>
    <rPh sb="0" eb="2">
      <t>デンキ</t>
    </rPh>
    <rPh sb="2" eb="4">
      <t>ソウチ</t>
    </rPh>
    <phoneticPr fontId="8"/>
  </si>
  <si>
    <t>A17</t>
  </si>
  <si>
    <t>電気機器</t>
    <rPh sb="0" eb="2">
      <t>デンキ</t>
    </rPh>
    <rPh sb="2" eb="4">
      <t>キキ</t>
    </rPh>
    <phoneticPr fontId="8"/>
  </si>
  <si>
    <t>A16</t>
  </si>
  <si>
    <t>排気管</t>
    <rPh sb="0" eb="3">
      <t>ハイキカン</t>
    </rPh>
    <phoneticPr fontId="8"/>
  </si>
  <si>
    <t>A15</t>
  </si>
  <si>
    <t>煙突・煙道</t>
    <rPh sb="0" eb="2">
      <t>エントツ</t>
    </rPh>
    <rPh sb="3" eb="5">
      <t>エンドウ</t>
    </rPh>
    <phoneticPr fontId="8"/>
  </si>
  <si>
    <t>A14</t>
  </si>
  <si>
    <t>ボイラー</t>
  </si>
  <si>
    <t>A13</t>
  </si>
  <si>
    <t>こたつ</t>
  </si>
  <si>
    <t>A12</t>
  </si>
  <si>
    <t>ストーブ</t>
  </si>
  <si>
    <t>A11</t>
  </si>
  <si>
    <t>焼却炉</t>
    <rPh sb="0" eb="3">
      <t>ショウキャクロ</t>
    </rPh>
    <phoneticPr fontId="8"/>
  </si>
  <si>
    <t>A10</t>
  </si>
  <si>
    <t>炉</t>
    <rPh sb="0" eb="1">
      <t>ロ</t>
    </rPh>
    <phoneticPr fontId="8"/>
  </si>
  <si>
    <t>A9</t>
  </si>
  <si>
    <t>ボイラー</t>
    <phoneticPr fontId="8"/>
  </si>
  <si>
    <t>風呂かまど</t>
    <rPh sb="0" eb="2">
      <t>フロ</t>
    </rPh>
    <phoneticPr fontId="8"/>
  </si>
  <si>
    <t>A8</t>
  </si>
  <si>
    <t>こたつ</t>
    <phoneticPr fontId="8"/>
  </si>
  <si>
    <t>かまど</t>
  </si>
  <si>
    <t>A7</t>
  </si>
  <si>
    <t>ストーブ</t>
    <phoneticPr fontId="8"/>
  </si>
  <si>
    <t>こんろ</t>
  </si>
  <si>
    <t>A6</t>
  </si>
  <si>
    <t>たばこ</t>
  </si>
  <si>
    <t>A5</t>
    <phoneticPr fontId="3"/>
  </si>
  <si>
    <t>コードNo.</t>
    <phoneticPr fontId="3"/>
  </si>
  <si>
    <t>かまど</t>
    <phoneticPr fontId="8"/>
  </si>
  <si>
    <t>A5～A32 出火原因</t>
    <rPh sb="7" eb="11">
      <t>シュッカゲンイン</t>
    </rPh>
    <phoneticPr fontId="3"/>
  </si>
  <si>
    <t>こんろ</t>
    <phoneticPr fontId="8"/>
  </si>
  <si>
    <t>たばこ</t>
    <phoneticPr fontId="8"/>
  </si>
  <si>
    <t>合計</t>
    <rPh sb="0" eb="2">
      <t>ゴウケイ</t>
    </rPh>
    <phoneticPr fontId="3"/>
  </si>
  <si>
    <t>D2～AA2 月</t>
    <rPh sb="7" eb="8">
      <t>ツキ</t>
    </rPh>
    <phoneticPr fontId="3"/>
  </si>
  <si>
    <t>爆発</t>
  </si>
  <si>
    <t>件数</t>
  </si>
  <si>
    <t xml:space="preserve">    １２月</t>
    <phoneticPr fontId="3"/>
  </si>
  <si>
    <t xml:space="preserve">    １１月</t>
    <phoneticPr fontId="3"/>
  </si>
  <si>
    <t xml:space="preserve">    １０月</t>
    <phoneticPr fontId="3"/>
  </si>
  <si>
    <t xml:space="preserve">     ９月</t>
    <phoneticPr fontId="3"/>
  </si>
  <si>
    <t xml:space="preserve">     ８月</t>
    <phoneticPr fontId="3"/>
  </si>
  <si>
    <t xml:space="preserve">     ７月</t>
    <phoneticPr fontId="3"/>
  </si>
  <si>
    <t xml:space="preserve">     ６月</t>
    <phoneticPr fontId="3"/>
  </si>
  <si>
    <t xml:space="preserve">     ５月</t>
    <phoneticPr fontId="3"/>
  </si>
  <si>
    <t xml:space="preserve">     ４月</t>
    <phoneticPr fontId="3"/>
  </si>
  <si>
    <t xml:space="preserve">     ３月</t>
    <rPh sb="6" eb="7">
      <t>ガツ</t>
    </rPh>
    <phoneticPr fontId="3"/>
  </si>
  <si>
    <t xml:space="preserve">     ２月</t>
    <rPh sb="6" eb="7">
      <t>ガツ</t>
    </rPh>
    <phoneticPr fontId="3"/>
  </si>
  <si>
    <t xml:space="preserve">     １月</t>
    <rPh sb="6" eb="7">
      <t>ガツ</t>
    </rPh>
    <phoneticPr fontId="3"/>
  </si>
  <si>
    <t>原因別</t>
    <rPh sb="0" eb="2">
      <t>ゲンイン</t>
    </rPh>
    <rPh sb="2" eb="3">
      <t>ベツ</t>
    </rPh>
    <phoneticPr fontId="3"/>
  </si>
  <si>
    <r>
      <t>※22行目の死者数に30日死者が含まれているが</t>
    </r>
    <r>
      <rPr>
        <b/>
        <sz val="11"/>
        <color theme="0"/>
        <rFont val="ＭＳ Ｐゴシック"/>
        <family val="3"/>
        <charset val="128"/>
      </rPr>
      <t>あくまでこの帳票だけ</t>
    </r>
    <r>
      <rPr>
        <sz val="11"/>
        <color theme="0"/>
        <rFont val="ＭＳ Ｐゴシック"/>
        <family val="3"/>
        <charset val="128"/>
      </rPr>
      <t>です。</t>
    </r>
    <rPh sb="3" eb="4">
      <t>ギョウ</t>
    </rPh>
    <rPh sb="4" eb="5">
      <t>メ</t>
    </rPh>
    <rPh sb="6" eb="8">
      <t>シシャ</t>
    </rPh>
    <rPh sb="8" eb="9">
      <t>スウ</t>
    </rPh>
    <rPh sb="12" eb="13">
      <t>ニチ</t>
    </rPh>
    <rPh sb="13" eb="15">
      <t>シシャ</t>
    </rPh>
    <rPh sb="16" eb="17">
      <t>フク</t>
    </rPh>
    <rPh sb="29" eb="31">
      <t>チョウヒョウ</t>
    </rPh>
    <phoneticPr fontId="3"/>
  </si>
  <si>
    <r>
      <t>※件数に爆発火災は</t>
    </r>
    <r>
      <rPr>
        <b/>
        <sz val="11"/>
        <color theme="0"/>
        <rFont val="ＭＳ Ｐゴシック"/>
        <family val="3"/>
        <charset val="128"/>
      </rPr>
      <t>含む</t>
    </r>
    <rPh sb="1" eb="3">
      <t>ケンスウ</t>
    </rPh>
    <rPh sb="4" eb="6">
      <t>バクハツ</t>
    </rPh>
    <rPh sb="6" eb="8">
      <t>カサイ</t>
    </rPh>
    <rPh sb="9" eb="10">
      <t>フク</t>
    </rPh>
    <phoneticPr fontId="8"/>
  </si>
  <si>
    <t>R8.7月</t>
    <rPh sb="4" eb="5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</si>
</sst>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#,##0_);[Red]\(#,##0\)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9"/>
      <color indexed="61"/>
      <name val="ＭＳ 明朝"/>
      <family val="1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ＭＳ Ｐゴシック"/>
      <family val="3"/>
      <charset val="128"/>
    </font>
    <font>
      <sz val="11"/>
      <color theme="0"/>
      <name val="ＭＳ 明朝"/>
      <family val="1"/>
      <charset val="128"/>
    </font>
    <font>
      <b/>
      <sz val="11"/>
      <color theme="0"/>
      <name val="ＭＳ 明朝"/>
      <family val="1"/>
      <charset val="128"/>
    </font>
    <font>
      <sz val="11"/>
      <color theme="0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9">
    <border>
      <left/>
      <right/>
      <top/>
      <bottom/>
      <diagonal/>
    </border>
    <border>
      <left style="thin">
        <color rgb="FFFF99FF"/>
      </left>
      <right style="thin">
        <color rgb="FFFF99FF"/>
      </right>
      <top style="thin">
        <color rgb="FFFF99FF"/>
      </top>
      <bottom style="thin">
        <color rgb="FFFF99FF"/>
      </bottom>
      <diagonal/>
    </border>
    <border>
      <left style="thin">
        <color rgb="FFFF99FF"/>
      </left>
      <right style="thin">
        <color rgb="FFFF99FF"/>
      </right>
      <top style="thin">
        <color rgb="FFFF99FF"/>
      </top>
      <bottom/>
      <diagonal/>
    </border>
    <border>
      <left style="thin">
        <color rgb="FFFF99FF"/>
      </left>
      <right/>
      <top style="thin">
        <color rgb="FFFF99FF"/>
      </top>
      <bottom style="thin">
        <color rgb="FFFF99FF"/>
      </bottom>
      <diagonal/>
    </border>
    <border>
      <left/>
      <right style="thin">
        <color rgb="FFFF99FF"/>
      </right>
      <top style="thin">
        <color rgb="FFFF99FF"/>
      </top>
      <bottom/>
      <diagonal/>
    </border>
    <border>
      <left/>
      <right style="thin">
        <color rgb="FFFF99F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">
    <xf numFmtId="0" fontId="0" fillId="0" borderId="0" xfId="0"/>
    <xf numFmtId="0" fontId="4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4" fillId="0" borderId="1" xfId="0" applyFont="1" applyBorder="1"/>
    <xf numFmtId="38" fontId="4" fillId="0" borderId="1" xfId="1" applyFont="1" applyBorder="1"/>
    <xf numFmtId="0" fontId="6" fillId="0" borderId="1" xfId="0" applyFont="1" applyBorder="1"/>
    <xf numFmtId="38" fontId="4" fillId="0" borderId="1" xfId="1" applyFont="1" applyBorder="1" applyAlignment="1">
      <alignment horizontal="right"/>
    </xf>
    <xf numFmtId="0" fontId="4" fillId="0" borderId="2" xfId="0" applyFont="1" applyBorder="1"/>
    <xf numFmtId="38" fontId="4" fillId="0" borderId="2" xfId="1" applyFont="1" applyBorder="1"/>
    <xf numFmtId="38" fontId="4" fillId="0" borderId="2" xfId="1" applyFont="1" applyBorder="1" applyAlignment="1">
      <alignment horizontal="right"/>
    </xf>
    <xf numFmtId="0" fontId="6" fillId="0" borderId="3" xfId="0" applyFont="1" applyBorder="1"/>
    <xf numFmtId="0" fontId="6" fillId="0" borderId="4" xfId="0" applyFont="1" applyBorder="1"/>
    <xf numFmtId="38" fontId="4" fillId="0" borderId="0" xfId="1" applyFont="1"/>
    <xf numFmtId="38" fontId="4" fillId="0" borderId="0" xfId="1" applyFont="1" applyBorder="1" applyAlignment="1">
      <alignment horizontal="right"/>
    </xf>
    <xf numFmtId="176" fontId="4" fillId="0" borderId="0" xfId="0" applyNumberFormat="1" applyFont="1" applyAlignment="1">
      <alignment horizontal="right"/>
    </xf>
    <xf numFmtId="0" fontId="6" fillId="0" borderId="5" xfId="0" applyFont="1" applyBorder="1"/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0" fillId="0" borderId="0" xfId="2" applyFont="1">
      <alignment vertical="center"/>
    </xf>
    <xf numFmtId="177" fontId="0" fillId="0" borderId="0" xfId="2" applyNumberFormat="1" applyFont="1">
      <alignment vertical="center"/>
    </xf>
    <xf numFmtId="0" fontId="1" fillId="0" borderId="0" xfId="2">
      <alignment vertical="center"/>
    </xf>
    <xf numFmtId="177" fontId="9" fillId="0" borderId="6" xfId="3" applyNumberFormat="1" applyFont="1" applyBorder="1" applyAlignment="1">
      <alignment horizontal="right"/>
    </xf>
    <xf numFmtId="177" fontId="10" fillId="2" borderId="6" xfId="3" applyNumberFormat="1" applyFont="1" applyFill="1" applyBorder="1" applyAlignment="1"/>
    <xf numFmtId="38" fontId="11" fillId="0" borderId="6" xfId="3" applyFont="1" applyBorder="1" applyAlignment="1">
      <alignment horizontal="distributed" vertical="center"/>
    </xf>
    <xf numFmtId="0" fontId="12" fillId="0" borderId="6" xfId="2" applyFont="1" applyBorder="1" applyAlignment="1">
      <alignment horizontal="center" vertical="center"/>
    </xf>
    <xf numFmtId="177" fontId="0" fillId="0" borderId="6" xfId="3" applyNumberFormat="1" applyFont="1" applyBorder="1" applyAlignment="1">
      <alignment horizontal="center"/>
    </xf>
    <xf numFmtId="177" fontId="0" fillId="0" borderId="6" xfId="3" applyNumberFormat="1" applyFont="1" applyFill="1" applyBorder="1" applyAlignment="1">
      <alignment horizontal="center"/>
    </xf>
    <xf numFmtId="0" fontId="12" fillId="0" borderId="6" xfId="2" applyFont="1" applyBorder="1" applyAlignment="1">
      <alignment horizontal="center" vertical="center"/>
    </xf>
    <xf numFmtId="177" fontId="10" fillId="0" borderId="7" xfId="3" applyNumberFormat="1" applyFont="1" applyBorder="1" applyAlignment="1"/>
    <xf numFmtId="177" fontId="10" fillId="0" borderId="8" xfId="3" applyNumberFormat="1" applyFont="1" applyBorder="1" applyAlignment="1"/>
    <xf numFmtId="177" fontId="10" fillId="0" borderId="6" xfId="3" applyNumberFormat="1" applyFont="1" applyBorder="1" applyAlignment="1">
      <alignment horizontal="center"/>
    </xf>
    <xf numFmtId="177" fontId="0" fillId="0" borderId="0" xfId="3" applyNumberFormat="1" applyFont="1" applyBorder="1" applyAlignment="1"/>
    <xf numFmtId="0" fontId="13" fillId="0" borderId="0" xfId="0" applyFont="1"/>
    <xf numFmtId="0" fontId="14" fillId="0" borderId="0" xfId="0" applyFont="1"/>
    <xf numFmtId="0" fontId="15" fillId="0" borderId="0" xfId="0" applyFont="1"/>
    <xf numFmtId="49" fontId="13" fillId="0" borderId="0" xfId="0" applyNumberFormat="1" applyFont="1"/>
    <xf numFmtId="0" fontId="15" fillId="0" borderId="0" xfId="2" applyFont="1">
      <alignment vertical="center"/>
    </xf>
    <xf numFmtId="0" fontId="16" fillId="0" borderId="0" xfId="2" applyFont="1">
      <alignment vertical="center"/>
    </xf>
    <xf numFmtId="38" fontId="15" fillId="0" borderId="0" xfId="1" applyFont="1"/>
  </cellXfs>
  <cellStyles count="4">
    <cellStyle name="桁区切り" xfId="1" builtinId="6"/>
    <cellStyle name="桁区切り 2" xfId="3" xr:uid="{2D515B65-B7AA-404B-AE70-AE93399E25D8}"/>
    <cellStyle name="標準" xfId="0" builtinId="0"/>
    <cellStyle name="標準 2" xfId="2" xr:uid="{68EA052C-B39A-4A79-AFA1-40901C1D3E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D88BA-DA8D-4871-AD88-6BDABB55A67B}">
  <dimension ref="A1:BQ69"/>
  <sheetViews>
    <sheetView showZeros="0" tabSelected="1" zoomScale="85" zoomScaleNormal="85" workbookViewId="0">
      <selection activeCell="A2" sqref="A2:D2"/>
    </sheetView>
  </sheetViews>
  <sheetFormatPr defaultRowHeight="13.5" x14ac:dyDescent="0.15"/>
  <cols>
    <col min="1" max="1" width="5.5" style="1" customWidth="1"/>
    <col min="2" max="2" width="13.875" style="1" customWidth="1"/>
    <col min="3" max="3" width="17" style="1" customWidth="1"/>
    <col min="4" max="4" width="7.625" style="1" customWidth="1"/>
    <col min="5" max="5" width="7.75" style="1" customWidth="1"/>
    <col min="6" max="6" width="7.625" style="1" customWidth="1"/>
    <col min="7" max="7" width="7.25" style="1" customWidth="1"/>
    <col min="8" max="8" width="7.125" style="1" customWidth="1"/>
    <col min="9" max="9" width="8.125" style="1" customWidth="1"/>
    <col min="10" max="10" width="7.875" style="1" customWidth="1"/>
    <col min="11" max="11" width="7.75" style="1" customWidth="1"/>
    <col min="12" max="12" width="7.875" style="1" customWidth="1"/>
    <col min="13" max="13" width="7.75" style="1" customWidth="1"/>
    <col min="14" max="14" width="9" style="1" customWidth="1"/>
    <col min="15" max="15" width="8" style="1" customWidth="1"/>
    <col min="16" max="33" width="9" style="1"/>
    <col min="34" max="34" width="22.125" style="1" customWidth="1"/>
    <col min="35" max="35" width="20.75" style="1" customWidth="1"/>
    <col min="36" max="46" width="9" style="1"/>
    <col min="47" max="66" width="20.375" style="1" customWidth="1"/>
    <col min="67" max="67" width="18.375" style="1" bestFit="1" customWidth="1"/>
    <col min="68" max="16384" width="9" style="1"/>
  </cols>
  <sheetData>
    <row r="1" spans="1:69" x14ac:dyDescent="0.15">
      <c r="A1" s="1" t="s">
        <v>199</v>
      </c>
      <c r="AD1" s="38"/>
      <c r="AE1" s="40" t="s">
        <v>48</v>
      </c>
      <c r="AF1" s="40"/>
      <c r="AG1" s="38"/>
      <c r="AH1" s="38"/>
      <c r="AI1" s="38"/>
      <c r="AJ1" s="38"/>
      <c r="AK1" s="40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</row>
    <row r="2" spans="1:69" ht="18.75" x14ac:dyDescent="0.2">
      <c r="A2" s="19" t="s">
        <v>0</v>
      </c>
      <c r="B2" s="19"/>
      <c r="C2" s="19"/>
      <c r="D2" s="19"/>
      <c r="AD2" s="38"/>
      <c r="AE2" s="40" t="s">
        <v>198</v>
      </c>
      <c r="AF2" s="40"/>
      <c r="AG2" s="4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</row>
    <row r="3" spans="1:69" x14ac:dyDescent="0.15"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</row>
    <row r="4" spans="1:69" x14ac:dyDescent="0.15"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</row>
    <row r="5" spans="1:69" ht="18.75" x14ac:dyDescent="0.2">
      <c r="A5" s="20"/>
      <c r="B5" s="20"/>
      <c r="C5" s="20"/>
      <c r="D5" s="2" t="s">
        <v>1</v>
      </c>
      <c r="E5" s="3"/>
      <c r="F5" s="2" t="s">
        <v>2</v>
      </c>
      <c r="G5" s="2"/>
      <c r="H5" s="2" t="s">
        <v>3</v>
      </c>
      <c r="I5" s="2"/>
      <c r="J5" s="2" t="s">
        <v>4</v>
      </c>
      <c r="K5" s="2"/>
      <c r="L5" s="2" t="s">
        <v>5</v>
      </c>
      <c r="M5" s="2"/>
      <c r="N5" s="2" t="s">
        <v>6</v>
      </c>
      <c r="O5" s="2"/>
      <c r="P5" s="2" t="s">
        <v>7</v>
      </c>
      <c r="Q5" s="2"/>
      <c r="R5" s="2" t="s">
        <v>8</v>
      </c>
      <c r="S5" s="2"/>
      <c r="T5" s="2" t="s">
        <v>9</v>
      </c>
      <c r="U5" s="2"/>
      <c r="V5" s="2" t="s">
        <v>10</v>
      </c>
      <c r="W5" s="2"/>
      <c r="X5" s="2" t="s">
        <v>11</v>
      </c>
      <c r="Y5" s="2"/>
      <c r="Z5" s="2" t="s">
        <v>12</v>
      </c>
      <c r="AA5" s="2"/>
      <c r="AB5" s="2" t="s">
        <v>13</v>
      </c>
      <c r="AC5" s="4"/>
      <c r="AD5" s="38"/>
      <c r="AE5" s="38"/>
      <c r="AF5" s="39" t="s">
        <v>14</v>
      </c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 t="s">
        <v>88</v>
      </c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</row>
    <row r="6" spans="1:69" ht="14.25" x14ac:dyDescent="0.15">
      <c r="A6" s="20"/>
      <c r="B6" s="20"/>
      <c r="C6" s="20"/>
      <c r="D6" s="5" t="s">
        <v>15</v>
      </c>
      <c r="E6" s="5" t="s">
        <v>16</v>
      </c>
      <c r="F6" s="5" t="s">
        <v>15</v>
      </c>
      <c r="G6" s="5" t="s">
        <v>16</v>
      </c>
      <c r="H6" s="5" t="s">
        <v>15</v>
      </c>
      <c r="I6" s="5" t="s">
        <v>16</v>
      </c>
      <c r="J6" s="5" t="s">
        <v>15</v>
      </c>
      <c r="K6" s="5" t="s">
        <v>16</v>
      </c>
      <c r="L6" s="5" t="s">
        <v>15</v>
      </c>
      <c r="M6" s="5" t="s">
        <v>16</v>
      </c>
      <c r="N6" s="5" t="s">
        <v>15</v>
      </c>
      <c r="O6" s="5" t="s">
        <v>16</v>
      </c>
      <c r="P6" s="5" t="s">
        <v>15</v>
      </c>
      <c r="Q6" s="5" t="s">
        <v>16</v>
      </c>
      <c r="R6" s="5" t="s">
        <v>15</v>
      </c>
      <c r="S6" s="5" t="s">
        <v>16</v>
      </c>
      <c r="T6" s="5" t="s">
        <v>15</v>
      </c>
      <c r="U6" s="5" t="s">
        <v>16</v>
      </c>
      <c r="V6" s="5" t="s">
        <v>15</v>
      </c>
      <c r="W6" s="5" t="s">
        <v>16</v>
      </c>
      <c r="X6" s="5" t="s">
        <v>15</v>
      </c>
      <c r="Y6" s="5" t="s">
        <v>16</v>
      </c>
      <c r="Z6" s="5" t="s">
        <v>15</v>
      </c>
      <c r="AA6" s="5" t="s">
        <v>16</v>
      </c>
      <c r="AB6" s="5" t="s">
        <v>15</v>
      </c>
      <c r="AC6" s="5" t="s">
        <v>16</v>
      </c>
      <c r="AD6" s="38"/>
      <c r="AE6" s="38"/>
      <c r="AF6" s="39" t="s">
        <v>17</v>
      </c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</row>
    <row r="7" spans="1:69" ht="17.25" x14ac:dyDescent="0.2">
      <c r="A7" s="6"/>
      <c r="B7" s="21" t="s">
        <v>18</v>
      </c>
      <c r="C7" s="21"/>
      <c r="D7" s="7">
        <f>SUM(D8,D10:D14)</f>
        <v>62</v>
      </c>
      <c r="E7" s="7">
        <f t="shared" ref="E7:AC7" si="0">SUM(E8,E10:E14)</f>
        <v>0</v>
      </c>
      <c r="F7" s="7">
        <f t="shared" si="0"/>
        <v>2</v>
      </c>
      <c r="G7" s="7">
        <f t="shared" si="0"/>
        <v>0</v>
      </c>
      <c r="H7" s="7">
        <f t="shared" si="0"/>
        <v>12</v>
      </c>
      <c r="I7" s="7">
        <f t="shared" si="0"/>
        <v>0</v>
      </c>
      <c r="J7" s="7">
        <f t="shared" si="0"/>
        <v>10</v>
      </c>
      <c r="K7" s="7">
        <f t="shared" si="0"/>
        <v>0</v>
      </c>
      <c r="L7" s="7">
        <f t="shared" si="0"/>
        <v>10</v>
      </c>
      <c r="M7" s="7">
        <f t="shared" si="0"/>
        <v>0</v>
      </c>
      <c r="N7" s="7">
        <f t="shared" si="0"/>
        <v>10</v>
      </c>
      <c r="O7" s="7">
        <f t="shared" si="0"/>
        <v>0</v>
      </c>
      <c r="P7" s="7">
        <f t="shared" si="0"/>
        <v>9</v>
      </c>
      <c r="Q7" s="7">
        <f t="shared" si="0"/>
        <v>0</v>
      </c>
      <c r="R7" s="7">
        <f t="shared" si="0"/>
        <v>9</v>
      </c>
      <c r="S7" s="7">
        <f t="shared" si="0"/>
        <v>0</v>
      </c>
      <c r="T7" s="7">
        <f t="shared" si="0"/>
        <v>0</v>
      </c>
      <c r="U7" s="7">
        <f t="shared" si="0"/>
        <v>0</v>
      </c>
      <c r="V7" s="7">
        <f t="shared" si="0"/>
        <v>0</v>
      </c>
      <c r="W7" s="7">
        <f t="shared" si="0"/>
        <v>0</v>
      </c>
      <c r="X7" s="7">
        <f t="shared" si="0"/>
        <v>0</v>
      </c>
      <c r="Y7" s="7">
        <f t="shared" si="0"/>
        <v>0</v>
      </c>
      <c r="Z7" s="7">
        <f t="shared" si="0"/>
        <v>0</v>
      </c>
      <c r="AA7" s="7">
        <f t="shared" si="0"/>
        <v>0</v>
      </c>
      <c r="AB7" s="7">
        <f t="shared" si="0"/>
        <v>0</v>
      </c>
      <c r="AC7" s="7">
        <f t="shared" si="0"/>
        <v>0</v>
      </c>
      <c r="AD7" s="38" t="s">
        <v>72</v>
      </c>
      <c r="AE7" s="38"/>
      <c r="AF7" s="38"/>
      <c r="AG7" s="38"/>
      <c r="AH7" s="38"/>
      <c r="AI7" s="38" t="s">
        <v>19</v>
      </c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 t="s">
        <v>69</v>
      </c>
      <c r="AV7" s="38" t="s">
        <v>70</v>
      </c>
      <c r="AW7" s="38" t="s">
        <v>71</v>
      </c>
      <c r="AX7" s="38" t="s">
        <v>72</v>
      </c>
      <c r="AY7" s="38" t="s">
        <v>74</v>
      </c>
      <c r="AZ7" s="38" t="s">
        <v>73</v>
      </c>
      <c r="BA7" s="38" t="s">
        <v>75</v>
      </c>
      <c r="BB7" s="38" t="s">
        <v>76</v>
      </c>
      <c r="BC7" s="38" t="s">
        <v>77</v>
      </c>
      <c r="BD7" s="38" t="s">
        <v>78</v>
      </c>
      <c r="BE7" s="38" t="s">
        <v>79</v>
      </c>
      <c r="BF7" s="38" t="s">
        <v>80</v>
      </c>
      <c r="BG7" s="38" t="s">
        <v>105</v>
      </c>
      <c r="BH7" s="38" t="s">
        <v>81</v>
      </c>
      <c r="BI7" s="38" t="s">
        <v>82</v>
      </c>
      <c r="BJ7" s="38" t="s">
        <v>83</v>
      </c>
      <c r="BK7" s="38" t="s">
        <v>84</v>
      </c>
      <c r="BL7" s="38" t="s">
        <v>85</v>
      </c>
      <c r="BM7" s="38" t="s">
        <v>86</v>
      </c>
      <c r="BN7" s="38" t="s">
        <v>87</v>
      </c>
      <c r="BO7" s="38" t="s">
        <v>104</v>
      </c>
      <c r="BP7" s="38"/>
      <c r="BQ7" s="38"/>
    </row>
    <row r="8" spans="1:69" ht="20.100000000000001" customHeight="1" x14ac:dyDescent="0.15">
      <c r="A8" s="22" t="s">
        <v>20</v>
      </c>
      <c r="B8" s="8" t="s">
        <v>21</v>
      </c>
      <c r="C8" s="6"/>
      <c r="D8" s="7">
        <f>SUM(F8,H8,J8,L8,N8,P8,R8,T8,V8,X8,Z8,AB8,)</f>
        <v>21</v>
      </c>
      <c r="E8" s="7">
        <f>SUM(G8,I8,K8,M8,O8,Q8,S8,U8,W8,Y8,AA8,AC8,)</f>
        <v>0</v>
      </c>
      <c r="F8" s="9">
        <v>2</v>
      </c>
      <c r="G8" s="9">
        <v>0</v>
      </c>
      <c r="H8" s="9">
        <v>5</v>
      </c>
      <c r="I8" s="9">
        <v>0</v>
      </c>
      <c r="J8" s="9">
        <v>1</v>
      </c>
      <c r="K8" s="9">
        <v>0</v>
      </c>
      <c r="L8" s="9">
        <v>2</v>
      </c>
      <c r="M8" s="9">
        <v>0</v>
      </c>
      <c r="N8" s="9">
        <v>3</v>
      </c>
      <c r="O8" s="9">
        <v>0</v>
      </c>
      <c r="P8" s="9">
        <v>4</v>
      </c>
      <c r="Q8" s="9">
        <v>0</v>
      </c>
      <c r="R8" s="9">
        <v>4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38">
        <v>1</v>
      </c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>
        <v>1</v>
      </c>
      <c r="AV8" s="38">
        <v>1</v>
      </c>
      <c r="AW8" s="38">
        <v>0</v>
      </c>
      <c r="AX8" s="38">
        <v>1</v>
      </c>
      <c r="AY8" s="38">
        <v>0</v>
      </c>
      <c r="AZ8" s="38">
        <v>43</v>
      </c>
      <c r="BA8" s="38">
        <v>120</v>
      </c>
      <c r="BB8" s="38">
        <v>0</v>
      </c>
      <c r="BC8" s="38">
        <v>3</v>
      </c>
      <c r="BD8" s="38">
        <v>0</v>
      </c>
      <c r="BE8" s="38">
        <v>2</v>
      </c>
      <c r="BF8" s="38">
        <v>0</v>
      </c>
      <c r="BG8" s="38">
        <v>2</v>
      </c>
      <c r="BH8" s="38">
        <v>0</v>
      </c>
      <c r="BI8" s="38">
        <v>0</v>
      </c>
      <c r="BJ8" s="38">
        <v>0</v>
      </c>
      <c r="BK8" s="38">
        <v>0</v>
      </c>
      <c r="BL8" s="38">
        <v>0</v>
      </c>
      <c r="BM8" s="38">
        <v>0</v>
      </c>
      <c r="BN8" s="38">
        <v>0</v>
      </c>
      <c r="BO8" s="38">
        <v>3</v>
      </c>
      <c r="BP8" s="38" t="s">
        <v>106</v>
      </c>
      <c r="BQ8" s="38">
        <v>1</v>
      </c>
    </row>
    <row r="9" spans="1:69" ht="20.100000000000001" customHeight="1" x14ac:dyDescent="0.15">
      <c r="A9" s="23"/>
      <c r="B9" s="8"/>
      <c r="C9" s="8" t="s">
        <v>22</v>
      </c>
      <c r="D9" s="7">
        <f t="shared" ref="D9:E23" si="1">SUM(F9,H9,J9,L9,N9,P9,R9,T9,V9,X9,Z9,AB9,)</f>
        <v>12</v>
      </c>
      <c r="E9" s="7">
        <f t="shared" si="1"/>
        <v>0</v>
      </c>
      <c r="F9" s="9">
        <v>1</v>
      </c>
      <c r="G9" s="9">
        <v>0</v>
      </c>
      <c r="H9" s="9">
        <v>2</v>
      </c>
      <c r="I9" s="9">
        <v>0</v>
      </c>
      <c r="J9" s="9">
        <v>0</v>
      </c>
      <c r="K9" s="9">
        <v>0</v>
      </c>
      <c r="L9" s="9">
        <v>1</v>
      </c>
      <c r="M9" s="9">
        <v>0</v>
      </c>
      <c r="N9" s="9">
        <v>3</v>
      </c>
      <c r="O9" s="9">
        <v>0</v>
      </c>
      <c r="P9" s="9">
        <v>3</v>
      </c>
      <c r="Q9" s="9">
        <v>0</v>
      </c>
      <c r="R9" s="9">
        <v>2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38">
        <v>1</v>
      </c>
      <c r="AE9" s="38"/>
      <c r="AF9" s="39" t="s">
        <v>23</v>
      </c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>
        <v>1</v>
      </c>
      <c r="AV9" s="38">
        <v>1</v>
      </c>
      <c r="AW9" s="38">
        <v>0</v>
      </c>
      <c r="AX9" s="38">
        <v>1</v>
      </c>
      <c r="AY9" s="38">
        <v>0</v>
      </c>
      <c r="AZ9" s="38">
        <v>111</v>
      </c>
      <c r="BA9" s="38">
        <v>262</v>
      </c>
      <c r="BB9" s="38">
        <v>268</v>
      </c>
      <c r="BC9" s="38">
        <v>0</v>
      </c>
      <c r="BD9" s="38">
        <v>0</v>
      </c>
      <c r="BE9" s="38">
        <v>6619</v>
      </c>
      <c r="BF9" s="38">
        <v>0</v>
      </c>
      <c r="BG9" s="38">
        <v>4</v>
      </c>
      <c r="BH9" s="38">
        <v>1</v>
      </c>
      <c r="BI9" s="38">
        <v>0</v>
      </c>
      <c r="BJ9" s="38">
        <v>0</v>
      </c>
      <c r="BK9" s="38">
        <v>0</v>
      </c>
      <c r="BL9" s="38">
        <v>0</v>
      </c>
      <c r="BM9" s="38">
        <v>0</v>
      </c>
      <c r="BN9" s="38">
        <v>0</v>
      </c>
      <c r="BO9" s="38">
        <v>1</v>
      </c>
      <c r="BP9" s="38" t="s">
        <v>107</v>
      </c>
      <c r="BQ9" s="38">
        <v>2</v>
      </c>
    </row>
    <row r="10" spans="1:69" ht="20.100000000000001" customHeight="1" x14ac:dyDescent="0.15">
      <c r="A10" s="23"/>
      <c r="B10" s="8" t="s">
        <v>24</v>
      </c>
      <c r="C10" s="8"/>
      <c r="D10" s="7">
        <f t="shared" si="1"/>
        <v>0</v>
      </c>
      <c r="E10" s="7">
        <f t="shared" si="1"/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38">
        <v>2</v>
      </c>
      <c r="AE10" s="38"/>
      <c r="AF10" s="38" t="s">
        <v>25</v>
      </c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>
        <v>1</v>
      </c>
      <c r="AV10" s="38">
        <v>2</v>
      </c>
      <c r="AW10" s="38">
        <v>0</v>
      </c>
      <c r="AX10" s="38">
        <v>1</v>
      </c>
      <c r="AY10" s="38">
        <v>0</v>
      </c>
      <c r="AZ10" s="38">
        <v>111</v>
      </c>
      <c r="BA10" s="38">
        <v>9</v>
      </c>
      <c r="BB10" s="38">
        <v>181</v>
      </c>
      <c r="BC10" s="38">
        <v>0</v>
      </c>
      <c r="BD10" s="38">
        <v>0</v>
      </c>
      <c r="BE10" s="38">
        <v>4160</v>
      </c>
      <c r="BF10" s="38">
        <v>0</v>
      </c>
      <c r="BG10" s="38">
        <v>2</v>
      </c>
      <c r="BH10" s="38">
        <v>1</v>
      </c>
      <c r="BI10" s="38">
        <v>0</v>
      </c>
      <c r="BJ10" s="38">
        <v>0</v>
      </c>
      <c r="BK10" s="38">
        <v>0</v>
      </c>
      <c r="BL10" s="38">
        <v>1</v>
      </c>
      <c r="BM10" s="38">
        <v>0</v>
      </c>
      <c r="BN10" s="38">
        <v>0</v>
      </c>
      <c r="BO10" s="38">
        <v>1</v>
      </c>
      <c r="BP10" s="38" t="s">
        <v>106</v>
      </c>
      <c r="BQ10" s="38">
        <v>3</v>
      </c>
    </row>
    <row r="11" spans="1:69" ht="20.100000000000001" customHeight="1" x14ac:dyDescent="0.15">
      <c r="A11" s="23"/>
      <c r="B11" s="8" t="s">
        <v>26</v>
      </c>
      <c r="C11" s="8"/>
      <c r="D11" s="7">
        <f t="shared" si="1"/>
        <v>8</v>
      </c>
      <c r="E11" s="7">
        <f t="shared" si="1"/>
        <v>0</v>
      </c>
      <c r="F11" s="9">
        <v>0</v>
      </c>
      <c r="G11" s="9">
        <v>0</v>
      </c>
      <c r="H11" s="9">
        <v>1</v>
      </c>
      <c r="I11" s="9">
        <v>0</v>
      </c>
      <c r="J11" s="9">
        <v>1</v>
      </c>
      <c r="K11" s="9">
        <v>0</v>
      </c>
      <c r="L11" s="9">
        <v>4</v>
      </c>
      <c r="M11" s="9">
        <v>0</v>
      </c>
      <c r="N11" s="9">
        <v>1</v>
      </c>
      <c r="O11" s="9">
        <v>0</v>
      </c>
      <c r="P11" s="9">
        <v>0</v>
      </c>
      <c r="Q11" s="9">
        <v>0</v>
      </c>
      <c r="R11" s="9">
        <v>1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38">
        <v>3</v>
      </c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>
        <v>1</v>
      </c>
      <c r="AV11" s="38">
        <v>2</v>
      </c>
      <c r="AW11" s="38">
        <v>0</v>
      </c>
      <c r="AX11" s="38">
        <v>1</v>
      </c>
      <c r="AY11" s="38">
        <v>19</v>
      </c>
      <c r="AZ11" s="38">
        <v>112</v>
      </c>
      <c r="BA11" s="38">
        <v>192</v>
      </c>
      <c r="BB11" s="38">
        <v>0</v>
      </c>
      <c r="BC11" s="38">
        <v>0</v>
      </c>
      <c r="BD11" s="38">
        <v>0</v>
      </c>
      <c r="BE11" s="38">
        <v>502</v>
      </c>
      <c r="BF11" s="38">
        <v>0</v>
      </c>
      <c r="BG11" s="38">
        <v>1</v>
      </c>
      <c r="BH11" s="38">
        <v>1</v>
      </c>
      <c r="BI11" s="38">
        <v>0</v>
      </c>
      <c r="BJ11" s="38">
        <v>0</v>
      </c>
      <c r="BK11" s="38">
        <v>0</v>
      </c>
      <c r="BL11" s="38">
        <v>0</v>
      </c>
      <c r="BM11" s="38">
        <v>0</v>
      </c>
      <c r="BN11" s="38">
        <v>0</v>
      </c>
      <c r="BO11" s="38">
        <v>4</v>
      </c>
      <c r="BP11" s="38" t="s">
        <v>106</v>
      </c>
      <c r="BQ11" s="38">
        <v>4</v>
      </c>
    </row>
    <row r="12" spans="1:69" ht="20.100000000000001" customHeight="1" x14ac:dyDescent="0.15">
      <c r="A12" s="23"/>
      <c r="B12" s="8" t="s">
        <v>27</v>
      </c>
      <c r="C12" s="8"/>
      <c r="D12" s="7">
        <f t="shared" si="1"/>
        <v>0</v>
      </c>
      <c r="E12" s="7">
        <f t="shared" si="1"/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38">
        <v>4</v>
      </c>
      <c r="AE12" s="38"/>
      <c r="AF12" s="39" t="s">
        <v>28</v>
      </c>
      <c r="AG12" s="38"/>
      <c r="AH12" s="38"/>
      <c r="AI12" s="40" t="s">
        <v>103</v>
      </c>
      <c r="AJ12" s="40" t="s">
        <v>49</v>
      </c>
      <c r="AK12" s="40" t="s">
        <v>50</v>
      </c>
      <c r="AL12" s="38"/>
      <c r="AM12" s="38"/>
      <c r="AN12" s="38"/>
      <c r="AO12" s="38"/>
      <c r="AP12" s="38"/>
      <c r="AQ12" s="38"/>
      <c r="AR12" s="38"/>
      <c r="AS12" s="38"/>
      <c r="AT12" s="38"/>
      <c r="AU12" s="38">
        <v>1</v>
      </c>
      <c r="AV12" s="38">
        <v>2</v>
      </c>
      <c r="AW12" s="38">
        <v>0</v>
      </c>
      <c r="AX12" s="38">
        <v>3</v>
      </c>
      <c r="AY12" s="38">
        <v>63</v>
      </c>
      <c r="AZ12" s="38">
        <v>0</v>
      </c>
      <c r="BA12" s="38">
        <v>254</v>
      </c>
      <c r="BB12" s="38">
        <v>0</v>
      </c>
      <c r="BC12" s="38">
        <v>0</v>
      </c>
      <c r="BD12" s="38">
        <v>0</v>
      </c>
      <c r="BE12" s="38">
        <v>1400</v>
      </c>
      <c r="BF12" s="38">
        <v>0</v>
      </c>
      <c r="BG12" s="38">
        <v>0</v>
      </c>
      <c r="BH12" s="38">
        <v>0</v>
      </c>
      <c r="BI12" s="38">
        <v>0</v>
      </c>
      <c r="BJ12" s="38">
        <v>0</v>
      </c>
      <c r="BK12" s="38">
        <v>0</v>
      </c>
      <c r="BL12" s="38">
        <v>0</v>
      </c>
      <c r="BM12" s="38">
        <v>0</v>
      </c>
      <c r="BN12" s="38">
        <v>0</v>
      </c>
      <c r="BO12" s="38">
        <v>0</v>
      </c>
      <c r="BP12" s="38" t="s">
        <v>106</v>
      </c>
      <c r="BQ12" s="38">
        <v>5</v>
      </c>
    </row>
    <row r="13" spans="1:69" ht="20.100000000000001" customHeight="1" x14ac:dyDescent="0.15">
      <c r="A13" s="23"/>
      <c r="B13" s="8" t="s">
        <v>29</v>
      </c>
      <c r="C13" s="8"/>
      <c r="D13" s="7">
        <f t="shared" si="1"/>
        <v>0</v>
      </c>
      <c r="E13" s="7">
        <f t="shared" si="1"/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38">
        <v>5</v>
      </c>
      <c r="AE13" s="38"/>
      <c r="AF13" s="38"/>
      <c r="AG13" s="38"/>
      <c r="AH13" s="38"/>
      <c r="AI13" s="40" t="s">
        <v>51</v>
      </c>
      <c r="AJ13" s="40" t="s">
        <v>52</v>
      </c>
      <c r="AK13" s="40" t="s">
        <v>53</v>
      </c>
      <c r="AL13" s="38"/>
      <c r="AM13" s="38"/>
      <c r="AN13" s="38"/>
      <c r="AO13" s="38"/>
      <c r="AP13" s="38"/>
      <c r="AQ13" s="38"/>
      <c r="AR13" s="38"/>
      <c r="AS13" s="38"/>
      <c r="AT13" s="38"/>
      <c r="AU13" s="38">
        <v>1</v>
      </c>
      <c r="AV13" s="38">
        <v>2</v>
      </c>
      <c r="AW13" s="38">
        <v>0</v>
      </c>
      <c r="AX13" s="38">
        <v>1</v>
      </c>
      <c r="AY13" s="38">
        <v>38</v>
      </c>
      <c r="AZ13" s="38">
        <v>25</v>
      </c>
      <c r="BA13" s="38">
        <v>9</v>
      </c>
      <c r="BB13" s="38">
        <v>75</v>
      </c>
      <c r="BC13" s="38">
        <v>1</v>
      </c>
      <c r="BD13" s="38">
        <v>0</v>
      </c>
      <c r="BE13" s="38">
        <v>2811</v>
      </c>
      <c r="BF13" s="38">
        <v>0</v>
      </c>
      <c r="BG13" s="38">
        <v>2</v>
      </c>
      <c r="BH13" s="38">
        <v>0</v>
      </c>
      <c r="BI13" s="38">
        <v>0</v>
      </c>
      <c r="BJ13" s="38">
        <v>0</v>
      </c>
      <c r="BK13" s="38">
        <v>0</v>
      </c>
      <c r="BL13" s="38">
        <v>1</v>
      </c>
      <c r="BM13" s="38">
        <v>0</v>
      </c>
      <c r="BN13" s="38">
        <v>0</v>
      </c>
      <c r="BO13" s="38">
        <v>1</v>
      </c>
      <c r="BP13" s="38" t="s">
        <v>106</v>
      </c>
      <c r="BQ13" s="38">
        <v>6</v>
      </c>
    </row>
    <row r="14" spans="1:69" ht="20.100000000000001" customHeight="1" x14ac:dyDescent="0.15">
      <c r="A14" s="23"/>
      <c r="B14" s="8" t="s">
        <v>31</v>
      </c>
      <c r="C14" s="8"/>
      <c r="D14" s="7">
        <f t="shared" si="1"/>
        <v>33</v>
      </c>
      <c r="E14" s="7">
        <f t="shared" si="1"/>
        <v>0</v>
      </c>
      <c r="F14" s="9">
        <v>0</v>
      </c>
      <c r="G14" s="9">
        <v>0</v>
      </c>
      <c r="H14" s="9">
        <v>6</v>
      </c>
      <c r="I14" s="9">
        <v>0</v>
      </c>
      <c r="J14" s="9">
        <v>8</v>
      </c>
      <c r="K14" s="9">
        <v>0</v>
      </c>
      <c r="L14" s="9">
        <v>4</v>
      </c>
      <c r="M14" s="9">
        <v>0</v>
      </c>
      <c r="N14" s="9">
        <v>6</v>
      </c>
      <c r="O14" s="9">
        <v>0</v>
      </c>
      <c r="P14" s="9">
        <v>5</v>
      </c>
      <c r="Q14" s="9">
        <v>0</v>
      </c>
      <c r="R14" s="9">
        <v>4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38">
        <v>6</v>
      </c>
      <c r="AE14" s="38"/>
      <c r="AF14" s="38"/>
      <c r="AG14" s="38"/>
      <c r="AH14" s="38"/>
      <c r="AI14" s="40" t="s">
        <v>54</v>
      </c>
      <c r="AJ14" s="40" t="s">
        <v>55</v>
      </c>
      <c r="AK14" s="40" t="s">
        <v>56</v>
      </c>
      <c r="AL14" s="38"/>
      <c r="AM14" s="38"/>
      <c r="AN14" s="38"/>
      <c r="AO14" s="38"/>
      <c r="AP14" s="38"/>
      <c r="AQ14" s="38"/>
      <c r="AR14" s="38"/>
      <c r="AS14" s="38"/>
      <c r="AT14" s="38"/>
      <c r="AU14" s="38">
        <v>1</v>
      </c>
      <c r="AV14" s="38">
        <v>2</v>
      </c>
      <c r="AW14" s="38">
        <v>0</v>
      </c>
      <c r="AX14" s="38">
        <v>6</v>
      </c>
      <c r="AY14" s="38">
        <v>0</v>
      </c>
      <c r="AZ14" s="38">
        <v>0</v>
      </c>
      <c r="BA14" s="38">
        <v>396</v>
      </c>
      <c r="BB14" s="38">
        <v>0</v>
      </c>
      <c r="BC14" s="38">
        <v>0</v>
      </c>
      <c r="BD14" s="38">
        <v>0</v>
      </c>
      <c r="BE14" s="38">
        <v>0</v>
      </c>
      <c r="BF14" s="38">
        <v>0</v>
      </c>
      <c r="BG14" s="38">
        <v>0</v>
      </c>
      <c r="BH14" s="38">
        <v>0</v>
      </c>
      <c r="BI14" s="38">
        <v>0</v>
      </c>
      <c r="BJ14" s="38">
        <v>0</v>
      </c>
      <c r="BK14" s="38">
        <v>0</v>
      </c>
      <c r="BL14" s="38">
        <v>0</v>
      </c>
      <c r="BM14" s="38">
        <v>0</v>
      </c>
      <c r="BN14" s="38">
        <v>0</v>
      </c>
      <c r="BO14" s="38">
        <v>0</v>
      </c>
      <c r="BP14" s="38" t="s">
        <v>106</v>
      </c>
      <c r="BQ14" s="38">
        <v>8</v>
      </c>
    </row>
    <row r="15" spans="1:69" ht="20.100000000000001" customHeight="1" x14ac:dyDescent="0.15">
      <c r="A15" s="23"/>
      <c r="B15" s="8"/>
      <c r="C15" s="8" t="s">
        <v>32</v>
      </c>
      <c r="D15" s="7">
        <f t="shared" si="1"/>
        <v>27</v>
      </c>
      <c r="E15" s="7">
        <f>SUM(G15,I15,K15,M15,O15,Q15,S15,U15,W15,Y15,AA15,AC15,)</f>
        <v>0</v>
      </c>
      <c r="F15" s="9">
        <v>0</v>
      </c>
      <c r="G15" s="9">
        <v>0</v>
      </c>
      <c r="H15" s="9">
        <v>6</v>
      </c>
      <c r="I15" s="9">
        <v>0</v>
      </c>
      <c r="J15" s="9">
        <v>7</v>
      </c>
      <c r="K15" s="9">
        <v>0</v>
      </c>
      <c r="L15" s="9">
        <v>3</v>
      </c>
      <c r="M15" s="9">
        <v>0</v>
      </c>
      <c r="N15" s="9">
        <v>5</v>
      </c>
      <c r="O15" s="9">
        <v>0</v>
      </c>
      <c r="P15" s="9">
        <v>3</v>
      </c>
      <c r="Q15" s="9">
        <v>0</v>
      </c>
      <c r="R15" s="9">
        <v>3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38">
        <v>6</v>
      </c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>
        <v>1</v>
      </c>
      <c r="AV15" s="38">
        <v>2</v>
      </c>
      <c r="AW15" s="38">
        <v>0</v>
      </c>
      <c r="AX15" s="38">
        <v>1</v>
      </c>
      <c r="AY15" s="38">
        <v>39</v>
      </c>
      <c r="AZ15" s="38">
        <v>29</v>
      </c>
      <c r="BA15" s="38">
        <v>289</v>
      </c>
      <c r="BB15" s="38">
        <v>0</v>
      </c>
      <c r="BC15" s="38">
        <v>1</v>
      </c>
      <c r="BD15" s="38">
        <v>0</v>
      </c>
      <c r="BE15" s="38">
        <v>31</v>
      </c>
      <c r="BF15" s="38">
        <v>0</v>
      </c>
      <c r="BG15" s="38">
        <v>1</v>
      </c>
      <c r="BH15" s="38">
        <v>0</v>
      </c>
      <c r="BI15" s="38">
        <v>0</v>
      </c>
      <c r="BJ15" s="38">
        <v>0</v>
      </c>
      <c r="BK15" s="38">
        <v>0</v>
      </c>
      <c r="BL15" s="38">
        <v>0</v>
      </c>
      <c r="BM15" s="38">
        <v>0</v>
      </c>
      <c r="BN15" s="38">
        <v>0</v>
      </c>
      <c r="BO15" s="38">
        <v>4</v>
      </c>
      <c r="BP15" s="38" t="s">
        <v>108</v>
      </c>
      <c r="BQ15" s="38">
        <v>14</v>
      </c>
    </row>
    <row r="16" spans="1:69" ht="20.100000000000001" customHeight="1" x14ac:dyDescent="0.15">
      <c r="A16" s="22" t="s">
        <v>33</v>
      </c>
      <c r="B16" s="8" t="s">
        <v>34</v>
      </c>
      <c r="C16" s="8" t="s">
        <v>35</v>
      </c>
      <c r="D16" s="7">
        <f t="shared" si="1"/>
        <v>1771</v>
      </c>
      <c r="E16" s="7">
        <f t="shared" si="1"/>
        <v>0</v>
      </c>
      <c r="F16" s="9">
        <v>268</v>
      </c>
      <c r="G16" s="9">
        <v>0</v>
      </c>
      <c r="H16" s="9">
        <v>256</v>
      </c>
      <c r="I16" s="9">
        <v>0</v>
      </c>
      <c r="J16" s="9">
        <v>190</v>
      </c>
      <c r="K16" s="9">
        <v>0</v>
      </c>
      <c r="L16" s="9">
        <v>7</v>
      </c>
      <c r="M16" s="9">
        <v>0</v>
      </c>
      <c r="N16" s="9">
        <v>431</v>
      </c>
      <c r="O16" s="9">
        <v>0</v>
      </c>
      <c r="P16" s="9">
        <v>381</v>
      </c>
      <c r="Q16" s="9">
        <v>0</v>
      </c>
      <c r="R16" s="9">
        <v>238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38"/>
      <c r="AE16" s="38"/>
      <c r="AF16" s="39" t="s">
        <v>36</v>
      </c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>
        <v>1</v>
      </c>
      <c r="AV16" s="38">
        <v>2</v>
      </c>
      <c r="AW16" s="38">
        <v>0</v>
      </c>
      <c r="AX16" s="38">
        <v>6</v>
      </c>
      <c r="AY16" s="38">
        <v>0</v>
      </c>
      <c r="AZ16" s="38">
        <v>0</v>
      </c>
      <c r="BA16" s="38">
        <v>311</v>
      </c>
      <c r="BB16" s="38">
        <v>0</v>
      </c>
      <c r="BC16" s="38">
        <v>7</v>
      </c>
      <c r="BD16" s="38">
        <v>0</v>
      </c>
      <c r="BE16" s="38">
        <v>62</v>
      </c>
      <c r="BF16" s="38">
        <v>0</v>
      </c>
      <c r="BG16" s="38">
        <v>1</v>
      </c>
      <c r="BH16" s="38">
        <v>0</v>
      </c>
      <c r="BI16" s="38">
        <v>0</v>
      </c>
      <c r="BJ16" s="38">
        <v>0</v>
      </c>
      <c r="BK16" s="38">
        <v>0</v>
      </c>
      <c r="BL16" s="38">
        <v>0</v>
      </c>
      <c r="BM16" s="38">
        <v>0</v>
      </c>
      <c r="BN16" s="38">
        <v>0</v>
      </c>
      <c r="BO16" s="38">
        <v>0</v>
      </c>
      <c r="BP16" s="38" t="s">
        <v>109</v>
      </c>
      <c r="BQ16" s="38">
        <v>9</v>
      </c>
    </row>
    <row r="17" spans="1:69" ht="20.100000000000001" customHeight="1" x14ac:dyDescent="0.15">
      <c r="A17" s="22"/>
      <c r="B17" s="8"/>
      <c r="C17" s="8" t="s">
        <v>37</v>
      </c>
      <c r="D17" s="7">
        <f t="shared" si="1"/>
        <v>111</v>
      </c>
      <c r="E17" s="7">
        <f t="shared" si="1"/>
        <v>0</v>
      </c>
      <c r="F17" s="9">
        <v>3</v>
      </c>
      <c r="G17" s="9">
        <v>0</v>
      </c>
      <c r="H17" s="9">
        <v>9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3</v>
      </c>
      <c r="O17" s="9">
        <v>0</v>
      </c>
      <c r="P17" s="9">
        <v>96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38"/>
      <c r="AE17" s="38"/>
      <c r="AF17" s="38"/>
      <c r="AG17" s="38"/>
      <c r="AH17" s="38"/>
      <c r="AI17" s="38" t="s">
        <v>30</v>
      </c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>
        <v>1</v>
      </c>
      <c r="AV17" s="38">
        <v>2</v>
      </c>
      <c r="AW17" s="38">
        <v>0</v>
      </c>
      <c r="AX17" s="38">
        <v>6</v>
      </c>
      <c r="AY17" s="38">
        <v>0</v>
      </c>
      <c r="AZ17" s="38">
        <v>0</v>
      </c>
      <c r="BA17" s="38">
        <v>396</v>
      </c>
      <c r="BB17" s="38">
        <v>0</v>
      </c>
      <c r="BC17" s="38">
        <v>0</v>
      </c>
      <c r="BD17" s="38">
        <v>0</v>
      </c>
      <c r="BE17" s="38">
        <v>0</v>
      </c>
      <c r="BF17" s="38">
        <v>0</v>
      </c>
      <c r="BG17" s="38">
        <v>0</v>
      </c>
      <c r="BH17" s="38">
        <v>0</v>
      </c>
      <c r="BI17" s="38">
        <v>0</v>
      </c>
      <c r="BJ17" s="38">
        <v>0</v>
      </c>
      <c r="BK17" s="38">
        <v>0</v>
      </c>
      <c r="BL17" s="38">
        <v>0</v>
      </c>
      <c r="BM17" s="38">
        <v>0</v>
      </c>
      <c r="BN17" s="38">
        <v>0</v>
      </c>
      <c r="BO17" s="38">
        <v>0</v>
      </c>
      <c r="BP17" s="38" t="s">
        <v>109</v>
      </c>
      <c r="BQ17" s="38">
        <v>12</v>
      </c>
    </row>
    <row r="18" spans="1:69" ht="20.100000000000001" customHeight="1" x14ac:dyDescent="0.15">
      <c r="A18" s="22"/>
      <c r="B18" s="6"/>
      <c r="C18" s="8" t="s">
        <v>38</v>
      </c>
      <c r="D18" s="7">
        <f t="shared" si="1"/>
        <v>0</v>
      </c>
      <c r="E18" s="7">
        <f t="shared" si="1"/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38"/>
      <c r="AE18" s="38"/>
      <c r="AF18" s="38"/>
      <c r="AG18" s="38"/>
      <c r="AH18" s="38"/>
      <c r="AI18" s="40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>
        <v>1</v>
      </c>
      <c r="AV18" s="38">
        <v>2</v>
      </c>
      <c r="AW18" s="38">
        <v>0</v>
      </c>
      <c r="AX18" s="38">
        <v>6</v>
      </c>
      <c r="AY18" s="38">
        <v>0</v>
      </c>
      <c r="AZ18" s="38">
        <v>0</v>
      </c>
      <c r="BA18" s="38">
        <v>396</v>
      </c>
      <c r="BB18" s="38">
        <v>0</v>
      </c>
      <c r="BC18" s="38">
        <v>0</v>
      </c>
      <c r="BD18" s="38">
        <v>0</v>
      </c>
      <c r="BE18" s="38">
        <v>0</v>
      </c>
      <c r="BF18" s="38">
        <v>0</v>
      </c>
      <c r="BG18" s="38">
        <v>0</v>
      </c>
      <c r="BH18" s="38">
        <v>0</v>
      </c>
      <c r="BI18" s="38">
        <v>0</v>
      </c>
      <c r="BJ18" s="38">
        <v>0</v>
      </c>
      <c r="BK18" s="38">
        <v>0</v>
      </c>
      <c r="BL18" s="38">
        <v>0</v>
      </c>
      <c r="BM18" s="38">
        <v>0</v>
      </c>
      <c r="BN18" s="38">
        <v>0</v>
      </c>
      <c r="BO18" s="38">
        <v>0</v>
      </c>
      <c r="BP18" s="38" t="s">
        <v>110</v>
      </c>
      <c r="BQ18" s="38">
        <v>11</v>
      </c>
    </row>
    <row r="19" spans="1:69" ht="20.100000000000001" customHeight="1" x14ac:dyDescent="0.15">
      <c r="A19" s="22"/>
      <c r="B19" s="8" t="s">
        <v>39</v>
      </c>
      <c r="C19" s="6"/>
      <c r="D19" s="7">
        <f t="shared" si="1"/>
        <v>119020</v>
      </c>
      <c r="E19" s="7">
        <f t="shared" si="1"/>
        <v>0</v>
      </c>
      <c r="F19" s="9">
        <v>6621</v>
      </c>
      <c r="G19" s="9">
        <v>0</v>
      </c>
      <c r="H19" s="9">
        <v>9066</v>
      </c>
      <c r="I19" s="9">
        <v>0</v>
      </c>
      <c r="J19" s="9">
        <v>1708</v>
      </c>
      <c r="K19" s="9">
        <v>0</v>
      </c>
      <c r="L19" s="9">
        <v>9063</v>
      </c>
      <c r="M19" s="9">
        <v>0</v>
      </c>
      <c r="N19" s="9">
        <v>34209</v>
      </c>
      <c r="O19" s="9">
        <v>0</v>
      </c>
      <c r="P19" s="9">
        <v>16665</v>
      </c>
      <c r="Q19" s="9">
        <v>0</v>
      </c>
      <c r="R19" s="9">
        <v>41688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>
        <v>1</v>
      </c>
      <c r="AV19" s="38">
        <v>2</v>
      </c>
      <c r="AW19" s="38">
        <v>0</v>
      </c>
      <c r="AX19" s="38">
        <v>6</v>
      </c>
      <c r="AY19" s="38">
        <v>0</v>
      </c>
      <c r="AZ19" s="38">
        <v>0</v>
      </c>
      <c r="BA19" s="38">
        <v>396</v>
      </c>
      <c r="BB19" s="38">
        <v>0</v>
      </c>
      <c r="BC19" s="38">
        <v>0</v>
      </c>
      <c r="BD19" s="38">
        <v>0</v>
      </c>
      <c r="BE19" s="38">
        <v>70</v>
      </c>
      <c r="BF19" s="38">
        <v>0</v>
      </c>
      <c r="BG19" s="38">
        <v>0</v>
      </c>
      <c r="BH19" s="38">
        <v>0</v>
      </c>
      <c r="BI19" s="38">
        <v>0</v>
      </c>
      <c r="BJ19" s="38">
        <v>0</v>
      </c>
      <c r="BK19" s="38">
        <v>0</v>
      </c>
      <c r="BL19" s="38">
        <v>0</v>
      </c>
      <c r="BM19" s="38">
        <v>0</v>
      </c>
      <c r="BN19" s="38">
        <v>0</v>
      </c>
      <c r="BO19" s="38">
        <v>0</v>
      </c>
      <c r="BP19" s="38" t="s">
        <v>110</v>
      </c>
      <c r="BQ19" s="38">
        <v>13</v>
      </c>
    </row>
    <row r="20" spans="1:69" ht="20.100000000000001" customHeight="1" x14ac:dyDescent="0.15">
      <c r="A20" s="22"/>
      <c r="B20" s="8" t="s">
        <v>40</v>
      </c>
      <c r="C20" s="6"/>
      <c r="D20" s="7">
        <f t="shared" si="1"/>
        <v>40</v>
      </c>
      <c r="E20" s="7">
        <f t="shared" si="1"/>
        <v>0</v>
      </c>
      <c r="F20" s="9">
        <v>6</v>
      </c>
      <c r="G20" s="9">
        <v>0</v>
      </c>
      <c r="H20" s="9">
        <v>8</v>
      </c>
      <c r="I20" s="9">
        <v>0</v>
      </c>
      <c r="J20" s="9">
        <v>1</v>
      </c>
      <c r="K20" s="9">
        <v>0</v>
      </c>
      <c r="L20" s="9">
        <v>2</v>
      </c>
      <c r="M20" s="9">
        <v>0</v>
      </c>
      <c r="N20" s="9">
        <v>6</v>
      </c>
      <c r="O20" s="9">
        <v>0</v>
      </c>
      <c r="P20" s="9">
        <v>10</v>
      </c>
      <c r="Q20" s="9">
        <v>0</v>
      </c>
      <c r="R20" s="9">
        <v>7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38"/>
      <c r="AE20" s="38"/>
      <c r="AF20" s="39" t="s">
        <v>41</v>
      </c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>
        <v>1</v>
      </c>
      <c r="AV20" s="38">
        <v>2</v>
      </c>
      <c r="AW20" s="38">
        <v>0</v>
      </c>
      <c r="AX20" s="38">
        <v>1</v>
      </c>
      <c r="AY20" s="38">
        <v>18</v>
      </c>
      <c r="AZ20" s="38">
        <v>1</v>
      </c>
      <c r="BA20" s="38">
        <v>259</v>
      </c>
      <c r="BB20" s="38">
        <v>0</v>
      </c>
      <c r="BC20" s="38">
        <v>0</v>
      </c>
      <c r="BD20" s="38">
        <v>0</v>
      </c>
      <c r="BE20" s="38">
        <v>30</v>
      </c>
      <c r="BF20" s="38">
        <v>0</v>
      </c>
      <c r="BG20" s="38">
        <v>1</v>
      </c>
      <c r="BH20" s="38">
        <v>0</v>
      </c>
      <c r="BI20" s="38">
        <v>0</v>
      </c>
      <c r="BJ20" s="38">
        <v>0</v>
      </c>
      <c r="BK20" s="38">
        <v>0</v>
      </c>
      <c r="BL20" s="38">
        <v>0</v>
      </c>
      <c r="BM20" s="38">
        <v>0</v>
      </c>
      <c r="BN20" s="38">
        <v>0</v>
      </c>
      <c r="BO20" s="38">
        <v>4</v>
      </c>
      <c r="BP20" s="38" t="s">
        <v>111</v>
      </c>
      <c r="BQ20" s="38">
        <v>7</v>
      </c>
    </row>
    <row r="21" spans="1:69" ht="20.100000000000001" customHeight="1" x14ac:dyDescent="0.15">
      <c r="A21" s="22"/>
      <c r="B21" s="8" t="s">
        <v>42</v>
      </c>
      <c r="C21" s="10"/>
      <c r="D21" s="11">
        <f t="shared" si="1"/>
        <v>19</v>
      </c>
      <c r="E21" s="11">
        <f t="shared" si="1"/>
        <v>0</v>
      </c>
      <c r="F21" s="12">
        <v>1</v>
      </c>
      <c r="G21" s="12">
        <v>0</v>
      </c>
      <c r="H21" s="12">
        <v>2</v>
      </c>
      <c r="I21" s="12">
        <v>0</v>
      </c>
      <c r="J21" s="12">
        <v>1</v>
      </c>
      <c r="K21" s="12">
        <v>0</v>
      </c>
      <c r="L21" s="12">
        <v>1</v>
      </c>
      <c r="M21" s="12">
        <v>0</v>
      </c>
      <c r="N21" s="12">
        <v>5</v>
      </c>
      <c r="O21" s="12">
        <v>0</v>
      </c>
      <c r="P21" s="12">
        <v>7</v>
      </c>
      <c r="Q21" s="12">
        <v>0</v>
      </c>
      <c r="R21" s="12">
        <v>2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38"/>
      <c r="AE21" s="38"/>
      <c r="AF21" s="39" t="s">
        <v>43</v>
      </c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>
        <v>1</v>
      </c>
      <c r="AV21" s="38">
        <v>2</v>
      </c>
      <c r="AW21" s="38">
        <v>0</v>
      </c>
      <c r="AX21" s="38">
        <v>6</v>
      </c>
      <c r="AY21" s="38">
        <v>0</v>
      </c>
      <c r="AZ21" s="38">
        <v>0</v>
      </c>
      <c r="BA21" s="38">
        <v>396</v>
      </c>
      <c r="BB21" s="38">
        <v>0</v>
      </c>
      <c r="BC21" s="38">
        <v>0</v>
      </c>
      <c r="BD21" s="38">
        <v>0</v>
      </c>
      <c r="BE21" s="38">
        <v>0</v>
      </c>
      <c r="BF21" s="38">
        <v>0</v>
      </c>
      <c r="BG21" s="38">
        <v>0</v>
      </c>
      <c r="BH21" s="38">
        <v>0</v>
      </c>
      <c r="BI21" s="38">
        <v>0</v>
      </c>
      <c r="BJ21" s="38">
        <v>0</v>
      </c>
      <c r="BK21" s="38">
        <v>0</v>
      </c>
      <c r="BL21" s="38">
        <v>0</v>
      </c>
      <c r="BM21" s="38">
        <v>0</v>
      </c>
      <c r="BN21" s="38">
        <v>0</v>
      </c>
      <c r="BO21" s="38">
        <v>0</v>
      </c>
      <c r="BP21" s="38" t="s">
        <v>111</v>
      </c>
      <c r="BQ21" s="38">
        <v>10</v>
      </c>
    </row>
    <row r="22" spans="1:69" ht="20.100000000000001" customHeight="1" x14ac:dyDescent="0.15">
      <c r="A22" s="22"/>
      <c r="B22" s="13" t="s">
        <v>44</v>
      </c>
      <c r="C22" s="6"/>
      <c r="D22" s="7">
        <f t="shared" si="1"/>
        <v>2</v>
      </c>
      <c r="E22" s="7">
        <f t="shared" si="1"/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1</v>
      </c>
      <c r="Q22" s="9">
        <v>0</v>
      </c>
      <c r="R22" s="9">
        <v>1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38"/>
      <c r="AE22" s="38"/>
      <c r="AF22" s="39" t="s">
        <v>45</v>
      </c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>
        <v>1</v>
      </c>
      <c r="AV22" s="38">
        <v>3</v>
      </c>
      <c r="AW22" s="38">
        <v>0</v>
      </c>
      <c r="AX22" s="38">
        <v>6</v>
      </c>
      <c r="AY22" s="38">
        <v>0</v>
      </c>
      <c r="AZ22" s="38">
        <v>0</v>
      </c>
      <c r="BA22" s="38">
        <v>396</v>
      </c>
      <c r="BB22" s="38">
        <v>0</v>
      </c>
      <c r="BC22" s="38">
        <v>0</v>
      </c>
      <c r="BD22" s="38">
        <v>0</v>
      </c>
      <c r="BE22" s="38">
        <v>0</v>
      </c>
      <c r="BF22" s="38">
        <v>0</v>
      </c>
      <c r="BG22" s="38">
        <v>0</v>
      </c>
      <c r="BH22" s="38">
        <v>0</v>
      </c>
      <c r="BI22" s="38">
        <v>0</v>
      </c>
      <c r="BJ22" s="38">
        <v>0</v>
      </c>
      <c r="BK22" s="38">
        <v>0</v>
      </c>
      <c r="BL22" s="38">
        <v>0</v>
      </c>
      <c r="BM22" s="38">
        <v>0</v>
      </c>
      <c r="BN22" s="38">
        <v>0</v>
      </c>
      <c r="BO22" s="38">
        <v>0</v>
      </c>
      <c r="BP22" s="38" t="s">
        <v>106</v>
      </c>
      <c r="BQ22" s="38">
        <v>15</v>
      </c>
    </row>
    <row r="23" spans="1:69" ht="20.100000000000001" customHeight="1" x14ac:dyDescent="0.15">
      <c r="A23" s="22"/>
      <c r="B23" s="13" t="s">
        <v>46</v>
      </c>
      <c r="C23" s="6"/>
      <c r="D23" s="7">
        <f t="shared" si="1"/>
        <v>14</v>
      </c>
      <c r="E23" s="7">
        <f t="shared" si="1"/>
        <v>0</v>
      </c>
      <c r="F23" s="9">
        <v>0</v>
      </c>
      <c r="G23" s="9">
        <v>0</v>
      </c>
      <c r="H23" s="9">
        <v>2</v>
      </c>
      <c r="I23" s="9">
        <v>0</v>
      </c>
      <c r="J23" s="9">
        <v>2</v>
      </c>
      <c r="K23" s="9">
        <v>0</v>
      </c>
      <c r="L23" s="9">
        <v>2</v>
      </c>
      <c r="M23" s="9">
        <v>0</v>
      </c>
      <c r="N23" s="9">
        <v>4</v>
      </c>
      <c r="O23" s="9">
        <v>0</v>
      </c>
      <c r="P23" s="9">
        <v>1</v>
      </c>
      <c r="Q23" s="9">
        <v>0</v>
      </c>
      <c r="R23" s="9">
        <v>3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38"/>
      <c r="AE23" s="38"/>
      <c r="AF23" s="39" t="s">
        <v>68</v>
      </c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>
        <v>1</v>
      </c>
      <c r="AV23" s="38">
        <v>3</v>
      </c>
      <c r="AW23" s="38">
        <v>0</v>
      </c>
      <c r="AX23" s="38">
        <v>6</v>
      </c>
      <c r="AY23" s="38">
        <v>0</v>
      </c>
      <c r="AZ23" s="38">
        <v>0</v>
      </c>
      <c r="BA23" s="38">
        <v>396</v>
      </c>
      <c r="BB23" s="38">
        <v>0</v>
      </c>
      <c r="BC23" s="38">
        <v>0</v>
      </c>
      <c r="BD23" s="38">
        <v>0</v>
      </c>
      <c r="BE23" s="38">
        <v>8</v>
      </c>
      <c r="BF23" s="38">
        <v>0</v>
      </c>
      <c r="BG23" s="38">
        <v>0</v>
      </c>
      <c r="BH23" s="38">
        <v>1</v>
      </c>
      <c r="BI23" s="38">
        <v>0</v>
      </c>
      <c r="BJ23" s="38">
        <v>0</v>
      </c>
      <c r="BK23" s="38">
        <v>0</v>
      </c>
      <c r="BL23" s="38">
        <v>0</v>
      </c>
      <c r="BM23" s="38">
        <v>0</v>
      </c>
      <c r="BN23" s="38">
        <v>0</v>
      </c>
      <c r="BO23" s="38">
        <v>0</v>
      </c>
      <c r="BP23" s="38" t="s">
        <v>106</v>
      </c>
      <c r="BQ23" s="38">
        <v>16</v>
      </c>
    </row>
    <row r="24" spans="1:69" ht="14.25" x14ac:dyDescent="0.15">
      <c r="B24" s="14" t="s">
        <v>47</v>
      </c>
      <c r="D24" s="15"/>
      <c r="E24" s="15"/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1</v>
      </c>
      <c r="Q24" s="16">
        <v>0</v>
      </c>
      <c r="R24" s="16">
        <v>1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38"/>
      <c r="AE24" s="38"/>
      <c r="AF24" s="39" t="s">
        <v>67</v>
      </c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>
        <v>1</v>
      </c>
      <c r="AV24" s="38">
        <v>3</v>
      </c>
      <c r="AW24" s="38">
        <v>0</v>
      </c>
      <c r="AX24" s="38">
        <v>6</v>
      </c>
      <c r="AY24" s="38">
        <v>0</v>
      </c>
      <c r="AZ24" s="38">
        <v>0</v>
      </c>
      <c r="BA24" s="38">
        <v>399</v>
      </c>
      <c r="BB24" s="38">
        <v>0</v>
      </c>
      <c r="BC24" s="38">
        <v>0</v>
      </c>
      <c r="BD24" s="38">
        <v>0</v>
      </c>
      <c r="BE24" s="38">
        <v>1</v>
      </c>
      <c r="BF24" s="38">
        <v>0</v>
      </c>
      <c r="BG24" s="38">
        <v>0</v>
      </c>
      <c r="BH24" s="38">
        <v>0</v>
      </c>
      <c r="BI24" s="38">
        <v>0</v>
      </c>
      <c r="BJ24" s="38">
        <v>0</v>
      </c>
      <c r="BK24" s="38">
        <v>0</v>
      </c>
      <c r="BL24" s="38">
        <v>1</v>
      </c>
      <c r="BM24" s="38">
        <v>0</v>
      </c>
      <c r="BN24" s="38">
        <v>0</v>
      </c>
      <c r="BO24" s="38">
        <v>0</v>
      </c>
      <c r="BP24" s="38" t="s">
        <v>109</v>
      </c>
      <c r="BQ24" s="38">
        <v>17</v>
      </c>
    </row>
    <row r="25" spans="1:69" ht="14.25" x14ac:dyDescent="0.15">
      <c r="B25" s="18" t="s">
        <v>59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38"/>
      <c r="AE25" s="38"/>
      <c r="AF25" s="39" t="s">
        <v>66</v>
      </c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>
        <v>1</v>
      </c>
      <c r="AV25" s="38">
        <v>3</v>
      </c>
      <c r="AW25" s="38">
        <v>0</v>
      </c>
      <c r="AX25" s="38">
        <v>1</v>
      </c>
      <c r="AY25" s="38">
        <v>0</v>
      </c>
      <c r="AZ25" s="38">
        <v>41</v>
      </c>
      <c r="BA25" s="38">
        <v>263</v>
      </c>
      <c r="BB25" s="38">
        <v>190</v>
      </c>
      <c r="BC25" s="38">
        <v>0</v>
      </c>
      <c r="BD25" s="38">
        <v>0</v>
      </c>
      <c r="BE25" s="38">
        <v>779</v>
      </c>
      <c r="BF25" s="38">
        <v>0</v>
      </c>
      <c r="BG25" s="38">
        <v>1</v>
      </c>
      <c r="BH25" s="38">
        <v>0</v>
      </c>
      <c r="BI25" s="38">
        <v>0</v>
      </c>
      <c r="BJ25" s="38">
        <v>0</v>
      </c>
      <c r="BK25" s="38">
        <v>0</v>
      </c>
      <c r="BL25" s="38">
        <v>0</v>
      </c>
      <c r="BM25" s="38">
        <v>0</v>
      </c>
      <c r="BN25" s="38">
        <v>0</v>
      </c>
      <c r="BO25" s="38">
        <v>1</v>
      </c>
      <c r="BP25" s="38" t="s">
        <v>109</v>
      </c>
      <c r="BQ25" s="38">
        <v>20</v>
      </c>
    </row>
    <row r="26" spans="1:69" x14ac:dyDescent="0.15">
      <c r="AD26" s="38"/>
      <c r="AE26" s="38"/>
      <c r="AF26" s="39" t="s">
        <v>65</v>
      </c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>
        <v>1</v>
      </c>
      <c r="AV26" s="38">
        <v>3</v>
      </c>
      <c r="AW26" s="38">
        <v>0</v>
      </c>
      <c r="AX26" s="38">
        <v>6</v>
      </c>
      <c r="AY26" s="38">
        <v>0</v>
      </c>
      <c r="AZ26" s="38">
        <v>0</v>
      </c>
      <c r="BA26" s="38">
        <v>311</v>
      </c>
      <c r="BB26" s="38">
        <v>0</v>
      </c>
      <c r="BC26" s="38">
        <v>0</v>
      </c>
      <c r="BD26" s="38">
        <v>0</v>
      </c>
      <c r="BE26" s="38">
        <v>0</v>
      </c>
      <c r="BF26" s="38">
        <v>0</v>
      </c>
      <c r="BG26" s="38">
        <v>0</v>
      </c>
      <c r="BH26" s="38">
        <v>0</v>
      </c>
      <c r="BI26" s="38">
        <v>0</v>
      </c>
      <c r="BJ26" s="38">
        <v>0</v>
      </c>
      <c r="BK26" s="38">
        <v>0</v>
      </c>
      <c r="BL26" s="38">
        <v>0</v>
      </c>
      <c r="BM26" s="38">
        <v>0</v>
      </c>
      <c r="BN26" s="38">
        <v>0</v>
      </c>
      <c r="BO26" s="38">
        <v>0</v>
      </c>
      <c r="BP26" s="38" t="s">
        <v>109</v>
      </c>
      <c r="BQ26" s="38">
        <v>22</v>
      </c>
    </row>
    <row r="27" spans="1:69" x14ac:dyDescent="0.15">
      <c r="C27" s="38"/>
      <c r="D27" s="38"/>
      <c r="E27" s="38" t="s">
        <v>89</v>
      </c>
      <c r="F27" s="38">
        <v>1</v>
      </c>
      <c r="G27" s="38">
        <v>1</v>
      </c>
      <c r="H27" s="38">
        <v>2</v>
      </c>
      <c r="I27" s="38">
        <v>2</v>
      </c>
      <c r="J27" s="38">
        <v>3</v>
      </c>
      <c r="K27" s="38">
        <v>3</v>
      </c>
      <c r="L27" s="38">
        <v>4</v>
      </c>
      <c r="M27" s="38">
        <v>4</v>
      </c>
      <c r="N27" s="38">
        <v>5</v>
      </c>
      <c r="O27" s="38">
        <v>5</v>
      </c>
      <c r="P27" s="38">
        <v>6</v>
      </c>
      <c r="Q27" s="38">
        <v>6</v>
      </c>
      <c r="R27" s="38">
        <v>7</v>
      </c>
      <c r="S27" s="38">
        <v>7</v>
      </c>
      <c r="T27" s="38">
        <v>8</v>
      </c>
      <c r="U27" s="38">
        <v>8</v>
      </c>
      <c r="V27" s="38">
        <v>9</v>
      </c>
      <c r="W27" s="38">
        <v>9</v>
      </c>
      <c r="X27" s="38">
        <v>10</v>
      </c>
      <c r="Y27" s="38">
        <v>10</v>
      </c>
      <c r="Z27" s="38">
        <v>11</v>
      </c>
      <c r="AA27" s="38">
        <v>11</v>
      </c>
      <c r="AB27" s="38">
        <v>12</v>
      </c>
      <c r="AC27" s="38">
        <v>12</v>
      </c>
      <c r="AD27" s="38"/>
      <c r="AE27" s="38"/>
      <c r="AF27" s="39" t="s">
        <v>64</v>
      </c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>
        <v>1</v>
      </c>
      <c r="AV27" s="38">
        <v>3</v>
      </c>
      <c r="AW27" s="38">
        <v>0</v>
      </c>
      <c r="AX27" s="38">
        <v>6</v>
      </c>
      <c r="AY27" s="38">
        <v>0</v>
      </c>
      <c r="AZ27" s="38">
        <v>0</v>
      </c>
      <c r="BA27" s="38">
        <v>396</v>
      </c>
      <c r="BB27" s="38">
        <v>0</v>
      </c>
      <c r="BC27" s="38">
        <v>0</v>
      </c>
      <c r="BD27" s="38">
        <v>0</v>
      </c>
      <c r="BE27" s="38">
        <v>0</v>
      </c>
      <c r="BF27" s="38">
        <v>0</v>
      </c>
      <c r="BG27" s="38">
        <v>0</v>
      </c>
      <c r="BH27" s="38">
        <v>0</v>
      </c>
      <c r="BI27" s="38">
        <v>0</v>
      </c>
      <c r="BJ27" s="38">
        <v>0</v>
      </c>
      <c r="BK27" s="38">
        <v>0</v>
      </c>
      <c r="BL27" s="38">
        <v>0</v>
      </c>
      <c r="BM27" s="38">
        <v>0</v>
      </c>
      <c r="BN27" s="38">
        <v>0</v>
      </c>
      <c r="BO27" s="38">
        <v>0</v>
      </c>
      <c r="BP27" s="38" t="s">
        <v>111</v>
      </c>
      <c r="BQ27" s="38">
        <v>18</v>
      </c>
    </row>
    <row r="28" spans="1:69" x14ac:dyDescent="0.15"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9" t="s">
        <v>63</v>
      </c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>
        <v>1</v>
      </c>
      <c r="AV28" s="38">
        <v>3</v>
      </c>
      <c r="AW28" s="38">
        <v>0</v>
      </c>
      <c r="AX28" s="38">
        <v>3</v>
      </c>
      <c r="AY28" s="38">
        <v>0</v>
      </c>
      <c r="AZ28" s="38">
        <v>0</v>
      </c>
      <c r="BA28" s="38">
        <v>417</v>
      </c>
      <c r="BB28" s="38">
        <v>0</v>
      </c>
      <c r="BC28" s="38">
        <v>0</v>
      </c>
      <c r="BD28" s="38">
        <v>0</v>
      </c>
      <c r="BE28" s="38">
        <v>920</v>
      </c>
      <c r="BF28" s="38">
        <v>0</v>
      </c>
      <c r="BG28" s="38">
        <v>0</v>
      </c>
      <c r="BH28" s="38">
        <v>0</v>
      </c>
      <c r="BI28" s="38">
        <v>0</v>
      </c>
      <c r="BJ28" s="38">
        <v>0</v>
      </c>
      <c r="BK28" s="38">
        <v>0</v>
      </c>
      <c r="BL28" s="38">
        <v>0</v>
      </c>
      <c r="BM28" s="38">
        <v>0</v>
      </c>
      <c r="BN28" s="38">
        <v>0</v>
      </c>
      <c r="BO28" s="38">
        <v>0</v>
      </c>
      <c r="BP28" s="38" t="s">
        <v>111</v>
      </c>
      <c r="BQ28" s="38">
        <v>19</v>
      </c>
    </row>
    <row r="29" spans="1:69" x14ac:dyDescent="0.15"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9" t="s">
        <v>62</v>
      </c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>
        <v>1</v>
      </c>
      <c r="AV29" s="38">
        <v>3</v>
      </c>
      <c r="AW29" s="38">
        <v>0</v>
      </c>
      <c r="AX29" s="38">
        <v>6</v>
      </c>
      <c r="AY29" s="38">
        <v>0</v>
      </c>
      <c r="AZ29" s="38">
        <v>0</v>
      </c>
      <c r="BA29" s="38">
        <v>396</v>
      </c>
      <c r="BB29" s="38">
        <v>0</v>
      </c>
      <c r="BC29" s="38">
        <v>0</v>
      </c>
      <c r="BD29" s="38">
        <v>0</v>
      </c>
      <c r="BE29" s="38">
        <v>0</v>
      </c>
      <c r="BF29" s="38">
        <v>0</v>
      </c>
      <c r="BG29" s="38">
        <v>0</v>
      </c>
      <c r="BH29" s="38">
        <v>0</v>
      </c>
      <c r="BI29" s="38">
        <v>0</v>
      </c>
      <c r="BJ29" s="38">
        <v>0</v>
      </c>
      <c r="BK29" s="38">
        <v>0</v>
      </c>
      <c r="BL29" s="38">
        <v>0</v>
      </c>
      <c r="BM29" s="38">
        <v>0</v>
      </c>
      <c r="BN29" s="38">
        <v>0</v>
      </c>
      <c r="BO29" s="38">
        <v>0</v>
      </c>
      <c r="BP29" s="38" t="s">
        <v>107</v>
      </c>
      <c r="BQ29" s="38">
        <v>21</v>
      </c>
    </row>
    <row r="30" spans="1:69" x14ac:dyDescent="0.15">
      <c r="C30" s="38"/>
      <c r="D30" s="38"/>
      <c r="E30" s="38"/>
      <c r="F30" s="38" t="s">
        <v>92</v>
      </c>
      <c r="G30" s="38"/>
      <c r="H30" s="38"/>
      <c r="I30" s="38"/>
      <c r="J30" s="38"/>
      <c r="K30" s="38"/>
      <c r="L30" s="38" t="s">
        <v>73</v>
      </c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9" t="s">
        <v>61</v>
      </c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>
        <v>1</v>
      </c>
      <c r="AV30" s="38">
        <v>3</v>
      </c>
      <c r="AW30" s="38">
        <v>0</v>
      </c>
      <c r="AX30" s="38">
        <v>6</v>
      </c>
      <c r="AY30" s="38">
        <v>0</v>
      </c>
      <c r="AZ30" s="38">
        <v>0</v>
      </c>
      <c r="BA30" s="38">
        <v>396</v>
      </c>
      <c r="BB30" s="38">
        <v>0</v>
      </c>
      <c r="BC30" s="38">
        <v>0</v>
      </c>
      <c r="BD30" s="38">
        <v>0</v>
      </c>
      <c r="BE30" s="38">
        <v>0</v>
      </c>
      <c r="BF30" s="38">
        <v>0</v>
      </c>
      <c r="BG30" s="38">
        <v>0</v>
      </c>
      <c r="BH30" s="38">
        <v>0</v>
      </c>
      <c r="BI30" s="38">
        <v>0</v>
      </c>
      <c r="BJ30" s="38">
        <v>0</v>
      </c>
      <c r="BK30" s="38">
        <v>0</v>
      </c>
      <c r="BL30" s="38">
        <v>1</v>
      </c>
      <c r="BM30" s="38">
        <v>0</v>
      </c>
      <c r="BN30" s="38">
        <v>0</v>
      </c>
      <c r="BO30" s="38">
        <v>0</v>
      </c>
      <c r="BP30" s="38" t="s">
        <v>107</v>
      </c>
      <c r="BQ30" s="38">
        <v>23</v>
      </c>
    </row>
    <row r="31" spans="1:69" x14ac:dyDescent="0.15"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9" t="s">
        <v>60</v>
      </c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>
        <v>1</v>
      </c>
      <c r="AV31" s="38">
        <v>3</v>
      </c>
      <c r="AW31" s="38">
        <v>0</v>
      </c>
      <c r="AX31" s="38">
        <v>6</v>
      </c>
      <c r="AY31" s="38">
        <v>0</v>
      </c>
      <c r="AZ31" s="38">
        <v>0</v>
      </c>
      <c r="BA31" s="38">
        <v>396</v>
      </c>
      <c r="BB31" s="38">
        <v>0</v>
      </c>
      <c r="BC31" s="38">
        <v>0</v>
      </c>
      <c r="BD31" s="38">
        <v>0</v>
      </c>
      <c r="BE31" s="38">
        <v>0</v>
      </c>
      <c r="BF31" s="38">
        <v>0</v>
      </c>
      <c r="BG31" s="38">
        <v>0</v>
      </c>
      <c r="BH31" s="38">
        <v>0</v>
      </c>
      <c r="BI31" s="38">
        <v>0</v>
      </c>
      <c r="BJ31" s="38">
        <v>0</v>
      </c>
      <c r="BK31" s="38">
        <v>0</v>
      </c>
      <c r="BL31" s="38">
        <v>0</v>
      </c>
      <c r="BM31" s="38">
        <v>0</v>
      </c>
      <c r="BN31" s="38">
        <v>0</v>
      </c>
      <c r="BO31" s="38">
        <v>0</v>
      </c>
      <c r="BP31" s="38" t="s">
        <v>112</v>
      </c>
      <c r="BQ31" s="38">
        <v>24</v>
      </c>
    </row>
    <row r="32" spans="1:69" x14ac:dyDescent="0.15">
      <c r="C32" s="38"/>
      <c r="D32" s="38"/>
      <c r="E32" s="38"/>
      <c r="F32" s="38" t="s">
        <v>94</v>
      </c>
      <c r="G32" s="38" t="s">
        <v>93</v>
      </c>
      <c r="H32" s="38" t="s">
        <v>95</v>
      </c>
      <c r="I32" s="38"/>
      <c r="J32" s="38"/>
      <c r="K32" s="38"/>
      <c r="L32" s="38" t="s">
        <v>96</v>
      </c>
      <c r="M32" s="38" t="s">
        <v>97</v>
      </c>
      <c r="N32" s="38"/>
      <c r="O32" s="38" t="s">
        <v>98</v>
      </c>
      <c r="P32" s="38" t="s">
        <v>99</v>
      </c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>
        <v>1</v>
      </c>
      <c r="AV32" s="38">
        <v>4</v>
      </c>
      <c r="AW32" s="38">
        <v>0</v>
      </c>
      <c r="AX32" s="38">
        <v>1</v>
      </c>
      <c r="AY32" s="38">
        <v>31</v>
      </c>
      <c r="AZ32" s="38">
        <v>32</v>
      </c>
      <c r="BA32" s="38">
        <v>275</v>
      </c>
      <c r="BB32" s="38">
        <v>7</v>
      </c>
      <c r="BC32" s="38">
        <v>0</v>
      </c>
      <c r="BD32" s="38">
        <v>0</v>
      </c>
      <c r="BE32" s="38">
        <v>4764</v>
      </c>
      <c r="BF32" s="38">
        <v>0</v>
      </c>
      <c r="BG32" s="38">
        <v>1</v>
      </c>
      <c r="BH32" s="38">
        <v>0</v>
      </c>
      <c r="BI32" s="38">
        <v>0</v>
      </c>
      <c r="BJ32" s="38">
        <v>0</v>
      </c>
      <c r="BK32" s="38">
        <v>0</v>
      </c>
      <c r="BL32" s="38">
        <v>0</v>
      </c>
      <c r="BM32" s="38">
        <v>0</v>
      </c>
      <c r="BN32" s="38">
        <v>0</v>
      </c>
      <c r="BO32" s="38">
        <v>3</v>
      </c>
      <c r="BP32" s="38" t="s">
        <v>106</v>
      </c>
      <c r="BQ32" s="38">
        <v>26</v>
      </c>
    </row>
    <row r="33" spans="3:69" x14ac:dyDescent="0.15"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40" t="s">
        <v>57</v>
      </c>
      <c r="AG33" s="40"/>
      <c r="AH33" s="40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>
        <v>1</v>
      </c>
      <c r="AV33" s="38">
        <v>4</v>
      </c>
      <c r="AW33" s="38">
        <v>0</v>
      </c>
      <c r="AX33" s="38">
        <v>3</v>
      </c>
      <c r="AY33" s="38">
        <v>0</v>
      </c>
      <c r="AZ33" s="38">
        <v>0</v>
      </c>
      <c r="BA33" s="38">
        <v>275</v>
      </c>
      <c r="BB33" s="38">
        <v>0</v>
      </c>
      <c r="BC33" s="38">
        <v>0</v>
      </c>
      <c r="BD33" s="38">
        <v>0</v>
      </c>
      <c r="BE33" s="38">
        <v>200</v>
      </c>
      <c r="BF33" s="38">
        <v>0</v>
      </c>
      <c r="BG33" s="38">
        <v>0</v>
      </c>
      <c r="BH33" s="38">
        <v>0</v>
      </c>
      <c r="BI33" s="38">
        <v>0</v>
      </c>
      <c r="BJ33" s="38">
        <v>0</v>
      </c>
      <c r="BK33" s="38">
        <v>0</v>
      </c>
      <c r="BL33" s="38">
        <v>0</v>
      </c>
      <c r="BM33" s="38">
        <v>0</v>
      </c>
      <c r="BN33" s="38">
        <v>0</v>
      </c>
      <c r="BO33" s="38">
        <v>0</v>
      </c>
      <c r="BP33" s="38" t="s">
        <v>106</v>
      </c>
      <c r="BQ33" s="38">
        <v>28</v>
      </c>
    </row>
    <row r="34" spans="3:69" x14ac:dyDescent="0.15">
      <c r="C34" s="38" t="s">
        <v>22</v>
      </c>
      <c r="D34" s="38" t="s">
        <v>49</v>
      </c>
      <c r="E34" s="38"/>
      <c r="F34" s="38">
        <v>0</v>
      </c>
      <c r="G34" s="38"/>
      <c r="H34" s="38">
        <v>61</v>
      </c>
      <c r="I34" s="38"/>
      <c r="J34" s="38" t="s">
        <v>30</v>
      </c>
      <c r="K34" s="38"/>
      <c r="L34" s="38">
        <v>100</v>
      </c>
      <c r="M34" s="38">
        <v>111</v>
      </c>
      <c r="N34" s="38" t="s">
        <v>93</v>
      </c>
      <c r="O34" s="38">
        <v>113</v>
      </c>
      <c r="P34" s="38">
        <v>199</v>
      </c>
      <c r="Q34" s="38"/>
      <c r="R34" s="38" t="s">
        <v>100</v>
      </c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40" t="s">
        <v>197</v>
      </c>
      <c r="AG34" s="40"/>
      <c r="AH34" s="40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>
        <v>1</v>
      </c>
      <c r="AV34" s="38">
        <v>4</v>
      </c>
      <c r="AW34" s="38">
        <v>0</v>
      </c>
      <c r="AX34" s="38">
        <v>6</v>
      </c>
      <c r="AY34" s="38">
        <v>0</v>
      </c>
      <c r="AZ34" s="38">
        <v>0</v>
      </c>
      <c r="BA34" s="38">
        <v>311</v>
      </c>
      <c r="BB34" s="38">
        <v>0</v>
      </c>
      <c r="BC34" s="38">
        <v>0</v>
      </c>
      <c r="BD34" s="38">
        <v>0</v>
      </c>
      <c r="BE34" s="38">
        <v>0</v>
      </c>
      <c r="BF34" s="38">
        <v>0</v>
      </c>
      <c r="BG34" s="38">
        <v>0</v>
      </c>
      <c r="BH34" s="38">
        <v>0</v>
      </c>
      <c r="BI34" s="38">
        <v>0</v>
      </c>
      <c r="BJ34" s="38">
        <v>0</v>
      </c>
      <c r="BK34" s="38">
        <v>0</v>
      </c>
      <c r="BL34" s="38">
        <v>0</v>
      </c>
      <c r="BM34" s="38">
        <v>0</v>
      </c>
      <c r="BN34" s="38">
        <v>0</v>
      </c>
      <c r="BO34" s="38">
        <v>0</v>
      </c>
      <c r="BP34" s="38" t="s">
        <v>106</v>
      </c>
      <c r="BQ34" s="38">
        <v>29</v>
      </c>
    </row>
    <row r="35" spans="3:69" x14ac:dyDescent="0.15">
      <c r="C35" s="38"/>
      <c r="D35" s="38" t="s">
        <v>90</v>
      </c>
      <c r="E35" s="38"/>
      <c r="F35" s="38">
        <v>0</v>
      </c>
      <c r="G35" s="38"/>
      <c r="H35" s="38">
        <v>61</v>
      </c>
      <c r="I35" s="38"/>
      <c r="J35" s="38" t="s">
        <v>30</v>
      </c>
      <c r="K35" s="38"/>
      <c r="L35" s="38">
        <v>200</v>
      </c>
      <c r="M35" s="38">
        <v>299</v>
      </c>
      <c r="N35" s="38"/>
      <c r="O35" s="38"/>
      <c r="P35" s="38"/>
      <c r="Q35" s="38"/>
      <c r="R35" s="38" t="s">
        <v>101</v>
      </c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40" t="s">
        <v>58</v>
      </c>
      <c r="AG35" s="40"/>
      <c r="AH35" s="40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>
        <v>1</v>
      </c>
      <c r="AV35" s="38">
        <v>4</v>
      </c>
      <c r="AW35" s="38">
        <v>0</v>
      </c>
      <c r="AX35" s="38">
        <v>3</v>
      </c>
      <c r="AY35" s="38">
        <v>0</v>
      </c>
      <c r="AZ35" s="38">
        <v>0</v>
      </c>
      <c r="BA35" s="38">
        <v>232</v>
      </c>
      <c r="BB35" s="38">
        <v>0</v>
      </c>
      <c r="BC35" s="38">
        <v>0</v>
      </c>
      <c r="BD35" s="38">
        <v>0</v>
      </c>
      <c r="BE35" s="38">
        <v>350</v>
      </c>
      <c r="BF35" s="38">
        <v>0</v>
      </c>
      <c r="BG35" s="38">
        <v>0</v>
      </c>
      <c r="BH35" s="38">
        <v>0</v>
      </c>
      <c r="BI35" s="38">
        <v>0</v>
      </c>
      <c r="BJ35" s="38">
        <v>0</v>
      </c>
      <c r="BK35" s="38">
        <v>0</v>
      </c>
      <c r="BL35" s="38">
        <v>1</v>
      </c>
      <c r="BM35" s="38">
        <v>0</v>
      </c>
      <c r="BN35" s="38">
        <v>0</v>
      </c>
      <c r="BO35" s="38">
        <v>0</v>
      </c>
      <c r="BP35" s="38" t="s">
        <v>106</v>
      </c>
      <c r="BQ35" s="38">
        <v>31</v>
      </c>
    </row>
    <row r="36" spans="3:69" x14ac:dyDescent="0.15">
      <c r="C36" s="38"/>
      <c r="D36" s="38" t="s">
        <v>91</v>
      </c>
      <c r="E36" s="38"/>
      <c r="F36" s="38">
        <v>19</v>
      </c>
      <c r="G36" s="38"/>
      <c r="H36" s="38"/>
      <c r="I36" s="38"/>
      <c r="J36" s="38" t="s">
        <v>93</v>
      </c>
      <c r="K36" s="38"/>
      <c r="L36" s="38">
        <v>112</v>
      </c>
      <c r="M36" s="38">
        <v>112</v>
      </c>
      <c r="N36" s="38"/>
      <c r="O36" s="38"/>
      <c r="P36" s="38"/>
      <c r="Q36" s="38"/>
      <c r="R36" s="38" t="s">
        <v>101</v>
      </c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>
        <v>1</v>
      </c>
      <c r="AV36" s="38">
        <v>4</v>
      </c>
      <c r="AW36" s="38">
        <v>0</v>
      </c>
      <c r="AX36" s="38">
        <v>1</v>
      </c>
      <c r="AY36" s="38">
        <v>0</v>
      </c>
      <c r="AZ36" s="38">
        <v>111</v>
      </c>
      <c r="BA36" s="38">
        <v>275</v>
      </c>
      <c r="BB36" s="38">
        <v>0</v>
      </c>
      <c r="BC36" s="38">
        <v>0</v>
      </c>
      <c r="BD36" s="38">
        <v>0</v>
      </c>
      <c r="BE36" s="38">
        <v>1</v>
      </c>
      <c r="BF36" s="38">
        <v>0</v>
      </c>
      <c r="BG36" s="38">
        <v>1</v>
      </c>
      <c r="BH36" s="38">
        <v>1</v>
      </c>
      <c r="BI36" s="38">
        <v>0</v>
      </c>
      <c r="BJ36" s="38">
        <v>0</v>
      </c>
      <c r="BK36" s="38">
        <v>0</v>
      </c>
      <c r="BL36" s="38">
        <v>0</v>
      </c>
      <c r="BM36" s="38">
        <v>0</v>
      </c>
      <c r="BN36" s="38">
        <v>0</v>
      </c>
      <c r="BO36" s="38">
        <v>4</v>
      </c>
      <c r="BP36" s="38" t="s">
        <v>106</v>
      </c>
      <c r="BQ36" s="38">
        <v>34</v>
      </c>
    </row>
    <row r="37" spans="3:69" x14ac:dyDescent="0.15"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>
        <v>1</v>
      </c>
      <c r="AV37" s="38">
        <v>4</v>
      </c>
      <c r="AW37" s="38">
        <v>0</v>
      </c>
      <c r="AX37" s="38">
        <v>6</v>
      </c>
      <c r="AY37" s="38">
        <v>0</v>
      </c>
      <c r="AZ37" s="38">
        <v>0</v>
      </c>
      <c r="BA37" s="38">
        <v>311</v>
      </c>
      <c r="BB37" s="38">
        <v>0</v>
      </c>
      <c r="BC37" s="38">
        <v>0</v>
      </c>
      <c r="BD37" s="38">
        <v>0</v>
      </c>
      <c r="BE37" s="38">
        <v>0</v>
      </c>
      <c r="BF37" s="38">
        <v>0</v>
      </c>
      <c r="BG37" s="38">
        <v>0</v>
      </c>
      <c r="BH37" s="38">
        <v>0</v>
      </c>
      <c r="BI37" s="38">
        <v>0</v>
      </c>
      <c r="BJ37" s="38">
        <v>0</v>
      </c>
      <c r="BK37" s="38">
        <v>0</v>
      </c>
      <c r="BL37" s="38">
        <v>0</v>
      </c>
      <c r="BM37" s="38">
        <v>0</v>
      </c>
      <c r="BN37" s="38">
        <v>0</v>
      </c>
      <c r="BO37" s="38">
        <v>0</v>
      </c>
      <c r="BP37" s="38" t="s">
        <v>108</v>
      </c>
      <c r="BQ37" s="38">
        <v>30</v>
      </c>
    </row>
    <row r="38" spans="3:69" x14ac:dyDescent="0.15">
      <c r="C38" s="38"/>
      <c r="D38" s="38" t="s">
        <v>102</v>
      </c>
      <c r="E38" s="38"/>
      <c r="F38" s="38">
        <f>COUNTIFS($AV:$AV, F$27, $AX:$AX, $AD9,$AY:$AY,0,$AZ:$AZ,"&gt;=100",$AZ:$AZ,"&lt;=199")
+COUNTIFS($AV:$AV, F$27, $AX:$AX, $AD9,$AY:$AY,"&gt;=61",$AZ:$AZ,"&gt;=100",$AZ:$AZ,"&lt;=199")</f>
        <v>1</v>
      </c>
      <c r="G38" s="38">
        <f>COUNTIFS($AV:$AV, G$27, $AX:$AX, $AD9,$AW:$AW, 1,$AY:$AY,0,$AZ:$AZ,"&gt;=100",$AZ:$AZ,"&lt;=199")
+COUNTIFS($AV:$AV, G$27, $AX:$AX, $AD9,$AW:$AW, 1,$AY:$AY,"&gt;=61",$AZ:$AZ,"&gt;=100",$AZ:$AZ,"&lt;=199")</f>
        <v>0</v>
      </c>
      <c r="H38" s="38">
        <f>COUNTIFS($AV:$AV, H$27, $AX:$AX, $AD9,$AY:$AY,0,$AZ:$AZ,"&gt;=100",$AZ:$AZ,"&lt;=199")
+COUNTIFS($AV:$AV, H$27, $AX:$AX, $AD9,$AY:$AY,"&gt;=61",$AZ:$AZ,"&gt;=100",$AZ:$AZ,"&lt;=199")</f>
        <v>1</v>
      </c>
      <c r="I38" s="38">
        <f>COUNTIFS($AV:$AV, I$27, $AX:$AX, $AD9,$AW:$AW, 1,$AY:$AY,0,$AZ:$AZ,"&gt;=100",$AZ:$AZ,"&lt;=199")
+COUNTIFS($AV:$AV, I$27, $AX:$AX, $AD9,$AW:$AW, 1,$AY:$AY,"&gt;=61",$AZ:$AZ,"&gt;=100",$AZ:$AZ,"&lt;=199")</f>
        <v>0</v>
      </c>
      <c r="J38" s="38">
        <f>COUNTIFS($AV:$AV, J$27, $AX:$AX, $AD9,$AY:$AY,0,$AZ:$AZ,"&gt;=100",$AZ:$AZ,"&lt;=199")
+COUNTIFS($AV:$AV, J$27, $AX:$AX, $AD9,$AY:$AY,"&gt;=61",$AZ:$AZ,"&gt;=100",$AZ:$AZ,"&lt;=199")</f>
        <v>0</v>
      </c>
      <c r="K38" s="38">
        <f>COUNTIFS($AV:$AV, K$27, $AX:$AX, $AD9,$AW:$AW, 1,$AY:$AY,0,$AZ:$AZ,"&gt;=100",$AZ:$AZ,"&lt;=199")
+COUNTIFS($AV:$AV, K$27, $AX:$AX, $AD9,$AW:$AW, 1,$AY:$AY,"&gt;=61",$AZ:$AZ,"&gt;=100",$AZ:$AZ,"&lt;=199")</f>
        <v>0</v>
      </c>
      <c r="L38" s="38">
        <f>COUNTIFS($AV:$AV, L$27, $AX:$AX, $AD9,$AY:$AY,0,$AZ:$AZ,"&gt;=100",$AZ:$AZ,"&lt;=199")
+COUNTIFS($AV:$AV, L$27, $AX:$AX, $AD9,$AY:$AY,"&gt;=61",$AZ:$AZ,"&gt;=100",$AZ:$AZ,"&lt;=199")</f>
        <v>1</v>
      </c>
      <c r="M38" s="38">
        <f>COUNTIFS($AV:$AV, M$27, $AX:$AX, $AD9,$AW:$AW, 1,$AY:$AY,0,$AZ:$AZ,"&gt;=100",$AZ:$AZ,"&lt;=199")
+COUNTIFS($AV:$AV, M$27, $AX:$AX, $AD9,$AW:$AW, 1,$AY:$AY,"&gt;=61",$AZ:$AZ,"&gt;=100",$AZ:$AZ,"&lt;=199")</f>
        <v>0</v>
      </c>
      <c r="N38" s="38">
        <f>COUNTIFS($AV:$AV, N$27, $AX:$AX, $AD9,$AY:$AY,0,$AZ:$AZ,"&gt;=100",$AZ:$AZ,"&lt;=199")
+COUNTIFS($AV:$AV, N$27, $AX:$AX, $AD9,$AY:$AY,"&gt;=61",$AZ:$AZ,"&gt;=100",$AZ:$AZ,"&lt;=199")</f>
        <v>3</v>
      </c>
      <c r="O38" s="38">
        <f>COUNTIFS($AV:$AV, O$27, $AX:$AX, $AD9,$AW:$AW, 1,$AY:$AY,0,$AZ:$AZ,"&gt;=100",$AZ:$AZ,"&lt;=199")
+COUNTIFS($AV:$AV, O$27, $AX:$AX, $AD9,$AW:$AW, 1,$AY:$AY,"&gt;=61",$AZ:$AZ,"&gt;=100",$AZ:$AZ,"&lt;=199")</f>
        <v>0</v>
      </c>
      <c r="P38" s="38">
        <f>COUNTIFS($AV:$AV, P$27, $AX:$AX, $AD9,$AY:$AY,0,$AZ:$AZ,"&gt;=100",$AZ:$AZ,"&lt;=199")
+COUNTIFS($AV:$AV, P$27, $AX:$AX, $AD9,$AY:$AY,"&gt;=61",$AZ:$AZ,"&gt;=100",$AZ:$AZ,"&lt;=199")</f>
        <v>3</v>
      </c>
      <c r="Q38" s="38">
        <f>COUNTIFS($AV:$AV, Q$27, $AX:$AX, $AD9,$AW:$AW, 1,$AY:$AY,0,$AZ:$AZ,"&gt;=100",$AZ:$AZ,"&lt;=199")
+COUNTIFS($AV:$AV, Q$27, $AX:$AX, $AD9,$AW:$AW, 1,$AY:$AY,"&gt;=61",$AZ:$AZ,"&gt;=100",$AZ:$AZ,"&lt;=199")</f>
        <v>0</v>
      </c>
      <c r="R38" s="38">
        <f>COUNTIFS($AV:$AV, R$27, $AX:$AX, $AD9,$AY:$AY,0,$AZ:$AZ,"&gt;=100",$AZ:$AZ,"&lt;=199")
+COUNTIFS($AV:$AV, R$27, $AX:$AX, $AD9,$AY:$AY,"&gt;=61",$AZ:$AZ,"&gt;=100",$AZ:$AZ,"&lt;=199")</f>
        <v>2</v>
      </c>
      <c r="S38" s="38">
        <f>COUNTIFS($AV:$AV, S$27, $AX:$AX, $AD9,$AW:$AW, 1,$AY:$AY,0,$AZ:$AZ,"&gt;=100",$AZ:$AZ,"&lt;=199")
+COUNTIFS($AV:$AV, S$27, $AX:$AX, $AD9,$AW:$AW, 1,$AY:$AY,"&gt;=61",$AZ:$AZ,"&gt;=100",$AZ:$AZ,"&lt;=199")</f>
        <v>0</v>
      </c>
      <c r="T38" s="38">
        <f>COUNTIFS($AV:$AV, T$27, $AX:$AX, $AD9,$AY:$AY,0,$AZ:$AZ,"&gt;=100",$AZ:$AZ,"&lt;=199")
+COUNTIFS($AV:$AV, T$27, $AX:$AX, $AD9,$AY:$AY,"&gt;=61",$AZ:$AZ,"&gt;=100",$AZ:$AZ,"&lt;=199")</f>
        <v>0</v>
      </c>
      <c r="U38" s="38">
        <f>COUNTIFS($AV:$AV, U$27, $AX:$AX, $AD9,$AW:$AW, 1,$AY:$AY,0,$AZ:$AZ,"&gt;=100",$AZ:$AZ,"&lt;=199")
+COUNTIFS($AV:$AV, U$27, $AX:$AX, $AD9,$AW:$AW, 1,$AY:$AY,"&gt;=61",$AZ:$AZ,"&gt;=100",$AZ:$AZ,"&lt;=199")</f>
        <v>0</v>
      </c>
      <c r="V38" s="38">
        <f>COUNTIFS($AV:$AV, V$27, $AX:$AX, $AD9,$AY:$AY,0,$AZ:$AZ,"&gt;=100",$AZ:$AZ,"&lt;=199")
+COUNTIFS($AV:$AV, V$27, $AX:$AX, $AD9,$AY:$AY,"&gt;=61",$AZ:$AZ,"&gt;=100",$AZ:$AZ,"&lt;=199")</f>
        <v>0</v>
      </c>
      <c r="W38" s="38">
        <f>COUNTIFS($AV:$AV, W$27, $AX:$AX, $AD9,$AW:$AW, 1,$AY:$AY,0,$AZ:$AZ,"&gt;=100",$AZ:$AZ,"&lt;=199")
+COUNTIFS($AV:$AV, W$27, $AX:$AX, $AD9,$AW:$AW, 1,$AY:$AY,"&gt;=61",$AZ:$AZ,"&gt;=100",$AZ:$AZ,"&lt;=199")</f>
        <v>0</v>
      </c>
      <c r="X38" s="38">
        <f>COUNTIFS($AV:$AV, X$27, $AX:$AX, $AD9,$AY:$AY,0,$AZ:$AZ,"&gt;=100",$AZ:$AZ,"&lt;=199")
+COUNTIFS($AV:$AV, X$27, $AX:$AX, $AD9,$AY:$AY,"&gt;=61",$AZ:$AZ,"&gt;=100",$AZ:$AZ,"&lt;=199")</f>
        <v>0</v>
      </c>
      <c r="Y38" s="38">
        <f>COUNTIFS($AV:$AV, Y$27, $AX:$AX, $AD9,$AW:$AW, 1,$AY:$AY,0,$AZ:$AZ,"&gt;=100",$AZ:$AZ,"&lt;=199")
+COUNTIFS($AV:$AV, Y$27, $AX:$AX, $AD9,$AW:$AW, 1,$AY:$AY,"&gt;=61",$AZ:$AZ,"&gt;=100",$AZ:$AZ,"&lt;=199")</f>
        <v>0</v>
      </c>
      <c r="Z38" s="38">
        <f>COUNTIFS($AV:$AV, Z$27, $AX:$AX, $AD9,$AY:$AY,0,$AZ:$AZ,"&gt;=100",$AZ:$AZ,"&lt;=199")
+COUNTIFS($AV:$AV, Z$27, $AX:$AX, $AD9,$AY:$AY,"&gt;=61",$AZ:$AZ,"&gt;=100",$AZ:$AZ,"&lt;=199")</f>
        <v>0</v>
      </c>
      <c r="AA38" s="38">
        <f>COUNTIFS($AV:$AV, AA$27, $AX:$AX, $AD9,$AW:$AW, 1,$AY:$AY,0,$AZ:$AZ,"&gt;=100",$AZ:$AZ,"&lt;=199")
+COUNTIFS($AV:$AV, AA$27, $AX:$AX, $AD9,$AW:$AW, 1,$AY:$AY,"&gt;=61",$AZ:$AZ,"&gt;=100",$AZ:$AZ,"&lt;=199")</f>
        <v>0</v>
      </c>
      <c r="AB38" s="38">
        <f>COUNTIFS($AV:$AV, AB$27, $AX:$AX, $AD9,$AY:$AY,0,$AZ:$AZ,"&gt;=100",$AZ:$AZ,"&lt;=199")
+COUNTIFS($AV:$AV, AB$27, $AX:$AX, $AD9,$AY:$AY,"&gt;=61",$AZ:$AZ,"&gt;=100",$AZ:$AZ,"&lt;=199")</f>
        <v>0</v>
      </c>
      <c r="AC38" s="38">
        <f>COUNTIFS($AV:$AV, AC$27, $AX:$AX, $AD9,$AW:$AW, 1,$AY:$AY,0,$AZ:$AZ,"&gt;=100",$AZ:$AZ,"&lt;=199")
+COUNTIFS($AV:$AV, AC$27, $AX:$AX, $AD9,$AW:$AW, 1,$AY:$AY,"&gt;=61",$AZ:$AZ,"&gt;=100",$AZ:$AZ,"&lt;=199")</f>
        <v>0</v>
      </c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>
        <v>1</v>
      </c>
      <c r="AV38" s="38">
        <v>4</v>
      </c>
      <c r="AW38" s="38">
        <v>0</v>
      </c>
      <c r="AX38" s="38">
        <v>6</v>
      </c>
      <c r="AY38" s="38">
        <v>0</v>
      </c>
      <c r="AZ38" s="38">
        <v>0</v>
      </c>
      <c r="BA38" s="38">
        <v>396</v>
      </c>
      <c r="BB38" s="38">
        <v>0</v>
      </c>
      <c r="BC38" s="38">
        <v>0</v>
      </c>
      <c r="BD38" s="38">
        <v>0</v>
      </c>
      <c r="BE38" s="38">
        <v>0</v>
      </c>
      <c r="BF38" s="38">
        <v>0</v>
      </c>
      <c r="BG38" s="38">
        <v>0</v>
      </c>
      <c r="BH38" s="38">
        <v>0</v>
      </c>
      <c r="BI38" s="38">
        <v>0</v>
      </c>
      <c r="BJ38" s="38">
        <v>0</v>
      </c>
      <c r="BK38" s="38">
        <v>0</v>
      </c>
      <c r="BL38" s="38">
        <v>0</v>
      </c>
      <c r="BM38" s="38">
        <v>0</v>
      </c>
      <c r="BN38" s="38">
        <v>0</v>
      </c>
      <c r="BO38" s="38">
        <v>0</v>
      </c>
      <c r="BP38" s="38" t="s">
        <v>109</v>
      </c>
      <c r="BQ38" s="38">
        <v>27</v>
      </c>
    </row>
    <row r="39" spans="3:69" x14ac:dyDescent="0.15">
      <c r="C39" s="38"/>
      <c r="D39" s="38" t="s">
        <v>49</v>
      </c>
      <c r="E39" s="38"/>
      <c r="F39" s="38">
        <f t="shared" ref="F39:AC39" si="2">F38-F41</f>
        <v>1</v>
      </c>
      <c r="G39" s="38">
        <f t="shared" si="2"/>
        <v>0</v>
      </c>
      <c r="H39" s="38">
        <f t="shared" si="2"/>
        <v>0</v>
      </c>
      <c r="I39" s="38">
        <f t="shared" si="2"/>
        <v>0</v>
      </c>
      <c r="J39" s="38">
        <f t="shared" si="2"/>
        <v>0</v>
      </c>
      <c r="K39" s="38">
        <f t="shared" si="2"/>
        <v>0</v>
      </c>
      <c r="L39" s="38">
        <f t="shared" si="2"/>
        <v>1</v>
      </c>
      <c r="M39" s="38">
        <f t="shared" si="2"/>
        <v>0</v>
      </c>
      <c r="N39" s="38">
        <f t="shared" si="2"/>
        <v>3</v>
      </c>
      <c r="O39" s="38">
        <f t="shared" si="2"/>
        <v>0</v>
      </c>
      <c r="P39" s="38">
        <f t="shared" si="2"/>
        <v>3</v>
      </c>
      <c r="Q39" s="38">
        <f t="shared" si="2"/>
        <v>0</v>
      </c>
      <c r="R39" s="38">
        <f t="shared" si="2"/>
        <v>2</v>
      </c>
      <c r="S39" s="38">
        <f t="shared" si="2"/>
        <v>0</v>
      </c>
      <c r="T39" s="38">
        <f t="shared" si="2"/>
        <v>0</v>
      </c>
      <c r="U39" s="38">
        <f t="shared" si="2"/>
        <v>0</v>
      </c>
      <c r="V39" s="38">
        <f t="shared" si="2"/>
        <v>0</v>
      </c>
      <c r="W39" s="38">
        <f t="shared" si="2"/>
        <v>0</v>
      </c>
      <c r="X39" s="38">
        <f t="shared" si="2"/>
        <v>0</v>
      </c>
      <c r="Y39" s="38">
        <f t="shared" si="2"/>
        <v>0</v>
      </c>
      <c r="Z39" s="38">
        <f t="shared" si="2"/>
        <v>0</v>
      </c>
      <c r="AA39" s="38">
        <f t="shared" si="2"/>
        <v>0</v>
      </c>
      <c r="AB39" s="38">
        <f t="shared" si="2"/>
        <v>0</v>
      </c>
      <c r="AC39" s="38">
        <f t="shared" si="2"/>
        <v>0</v>
      </c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>
        <v>1</v>
      </c>
      <c r="AV39" s="38">
        <v>4</v>
      </c>
      <c r="AW39" s="38">
        <v>0</v>
      </c>
      <c r="AX39" s="38">
        <v>6</v>
      </c>
      <c r="AY39" s="38">
        <v>0</v>
      </c>
      <c r="AZ39" s="38">
        <v>0</v>
      </c>
      <c r="BA39" s="38">
        <v>252</v>
      </c>
      <c r="BB39" s="38">
        <v>0</v>
      </c>
      <c r="BC39" s="38">
        <v>0</v>
      </c>
      <c r="BD39" s="38">
        <v>0</v>
      </c>
      <c r="BE39" s="38">
        <v>0</v>
      </c>
      <c r="BF39" s="38">
        <v>0</v>
      </c>
      <c r="BG39" s="38">
        <v>0</v>
      </c>
      <c r="BH39" s="38">
        <v>0</v>
      </c>
      <c r="BI39" s="38">
        <v>0</v>
      </c>
      <c r="BJ39" s="38">
        <v>0</v>
      </c>
      <c r="BK39" s="38">
        <v>0</v>
      </c>
      <c r="BL39" s="38">
        <v>1</v>
      </c>
      <c r="BM39" s="38">
        <v>0</v>
      </c>
      <c r="BN39" s="38">
        <v>0</v>
      </c>
      <c r="BO39" s="38">
        <v>0</v>
      </c>
      <c r="BP39" s="38" t="s">
        <v>109</v>
      </c>
      <c r="BQ39" s="38">
        <v>33</v>
      </c>
    </row>
    <row r="40" spans="3:69" x14ac:dyDescent="0.15">
      <c r="C40" s="38"/>
      <c r="D40" s="38" t="s">
        <v>90</v>
      </c>
      <c r="E40" s="41"/>
      <c r="F40" s="38">
        <f>COUNTIFS($AV:$AV, F$27, $AX:$AX, $AD9,$AY:$AY,0,$AZ:$AZ,"&gt;=200",$AZ:$AZ,"&lt;=299")
+COUNTIFS($AV:$AV, F$27, $AX:$AX, $AD9,$AY:$AY,"&gt;=61",$AZ:$AZ,"&gt;=200",$AZ:$AZ,"&lt;=299")</f>
        <v>0</v>
      </c>
      <c r="G40" s="38">
        <f>COUNTIFS($AV:$AV, G$27, $AX:$AX, $AD9,$AW:$AW, 1,$AY:$AY,0,$AZ:$AZ,"&gt;=200",$AZ:$AZ,"&lt;=299")
+COUNTIFS($AV:$AV, G$27, $AX:$AX, $AD9,$AW:$AW, 1,$AY:$AY,"&gt;=61",$AZ:$AZ,"&gt;=200",$AZ:$AZ,"&lt;=299")</f>
        <v>0</v>
      </c>
      <c r="H40" s="38">
        <f t="shared" ref="H40" si="3">COUNTIFS($AV:$AV, H$27, $AX:$AX, $AD9,$AY:$AY,0,$AZ:$AZ,"&gt;=200",$AZ:$AZ,"&lt;=299")
+COUNTIFS($AV:$AV, H$27, $AX:$AX, $AD9,$AY:$AY,"&gt;=61",$AZ:$AZ,"&gt;=200",$AZ:$AZ,"&lt;=299")</f>
        <v>0</v>
      </c>
      <c r="I40" s="38">
        <f t="shared" ref="I40" si="4">COUNTIFS($AV:$AV, I$27, $AX:$AX, $AD9,$AW:$AW, 1,$AY:$AY,0,$AZ:$AZ,"&gt;=200",$AZ:$AZ,"&lt;=299")
+COUNTIFS($AV:$AV, I$27, $AX:$AX, $AD9,$AW:$AW, 1,$AY:$AY,"&gt;=61",$AZ:$AZ,"&gt;=200",$AZ:$AZ,"&lt;=299")</f>
        <v>0</v>
      </c>
      <c r="J40" s="38">
        <f t="shared" ref="J40" si="5">COUNTIFS($AV:$AV, J$27, $AX:$AX, $AD9,$AY:$AY,0,$AZ:$AZ,"&gt;=200",$AZ:$AZ,"&lt;=299")
+COUNTIFS($AV:$AV, J$27, $AX:$AX, $AD9,$AY:$AY,"&gt;=61",$AZ:$AZ,"&gt;=200",$AZ:$AZ,"&lt;=299")</f>
        <v>0</v>
      </c>
      <c r="K40" s="38">
        <f t="shared" ref="K40" si="6">COUNTIFS($AV:$AV, K$27, $AX:$AX, $AD9,$AW:$AW, 1,$AY:$AY,0,$AZ:$AZ,"&gt;=200",$AZ:$AZ,"&lt;=299")
+COUNTIFS($AV:$AV, K$27, $AX:$AX, $AD9,$AW:$AW, 1,$AY:$AY,"&gt;=61",$AZ:$AZ,"&gt;=200",$AZ:$AZ,"&lt;=299")</f>
        <v>0</v>
      </c>
      <c r="L40" s="38">
        <f t="shared" ref="L40" si="7">COUNTIFS($AV:$AV, L$27, $AX:$AX, $AD9,$AY:$AY,0,$AZ:$AZ,"&gt;=200",$AZ:$AZ,"&lt;=299")
+COUNTIFS($AV:$AV, L$27, $AX:$AX, $AD9,$AY:$AY,"&gt;=61",$AZ:$AZ,"&gt;=200",$AZ:$AZ,"&lt;=299")</f>
        <v>0</v>
      </c>
      <c r="M40" s="38">
        <f t="shared" ref="M40" si="8">COUNTIFS($AV:$AV, M$27, $AX:$AX, $AD9,$AW:$AW, 1,$AY:$AY,0,$AZ:$AZ,"&gt;=200",$AZ:$AZ,"&lt;=299")
+COUNTIFS($AV:$AV, M$27, $AX:$AX, $AD9,$AW:$AW, 1,$AY:$AY,"&gt;=61",$AZ:$AZ,"&gt;=200",$AZ:$AZ,"&lt;=299")</f>
        <v>0</v>
      </c>
      <c r="N40" s="38">
        <f t="shared" ref="N40" si="9">COUNTIFS($AV:$AV, N$27, $AX:$AX, $AD9,$AY:$AY,0,$AZ:$AZ,"&gt;=200",$AZ:$AZ,"&lt;=299")
+COUNTIFS($AV:$AV, N$27, $AX:$AX, $AD9,$AY:$AY,"&gt;=61",$AZ:$AZ,"&gt;=200",$AZ:$AZ,"&lt;=299")</f>
        <v>0</v>
      </c>
      <c r="O40" s="38">
        <f t="shared" ref="O40" si="10">COUNTIFS($AV:$AV, O$27, $AX:$AX, $AD9,$AW:$AW, 1,$AY:$AY,0,$AZ:$AZ,"&gt;=200",$AZ:$AZ,"&lt;=299")
+COUNTIFS($AV:$AV, O$27, $AX:$AX, $AD9,$AW:$AW, 1,$AY:$AY,"&gt;=61",$AZ:$AZ,"&gt;=200",$AZ:$AZ,"&lt;=299")</f>
        <v>0</v>
      </c>
      <c r="P40" s="38">
        <f t="shared" ref="P40" si="11">COUNTIFS($AV:$AV, P$27, $AX:$AX, $AD9,$AY:$AY,0,$AZ:$AZ,"&gt;=200",$AZ:$AZ,"&lt;=299")
+COUNTIFS($AV:$AV, P$27, $AX:$AX, $AD9,$AY:$AY,"&gt;=61",$AZ:$AZ,"&gt;=200",$AZ:$AZ,"&lt;=299")</f>
        <v>0</v>
      </c>
      <c r="Q40" s="38">
        <f t="shared" ref="Q40" si="12">COUNTIFS($AV:$AV, Q$27, $AX:$AX, $AD9,$AW:$AW, 1,$AY:$AY,0,$AZ:$AZ,"&gt;=200",$AZ:$AZ,"&lt;=299")
+COUNTIFS($AV:$AV, Q$27, $AX:$AX, $AD9,$AW:$AW, 1,$AY:$AY,"&gt;=61",$AZ:$AZ,"&gt;=200",$AZ:$AZ,"&lt;=299")</f>
        <v>0</v>
      </c>
      <c r="R40" s="38">
        <f t="shared" ref="R40" si="13">COUNTIFS($AV:$AV, R$27, $AX:$AX, $AD9,$AY:$AY,0,$AZ:$AZ,"&gt;=200",$AZ:$AZ,"&lt;=299")
+COUNTIFS($AV:$AV, R$27, $AX:$AX, $AD9,$AY:$AY,"&gt;=61",$AZ:$AZ,"&gt;=200",$AZ:$AZ,"&lt;=299")</f>
        <v>0</v>
      </c>
      <c r="S40" s="38">
        <f t="shared" ref="S40" si="14">COUNTIFS($AV:$AV, S$27, $AX:$AX, $AD9,$AW:$AW, 1,$AY:$AY,0,$AZ:$AZ,"&gt;=200",$AZ:$AZ,"&lt;=299")
+COUNTIFS($AV:$AV, S$27, $AX:$AX, $AD9,$AW:$AW, 1,$AY:$AY,"&gt;=61",$AZ:$AZ,"&gt;=200",$AZ:$AZ,"&lt;=299")</f>
        <v>0</v>
      </c>
      <c r="T40" s="38">
        <f t="shared" ref="T40" si="15">COUNTIFS($AV:$AV, T$27, $AX:$AX, $AD9,$AY:$AY,0,$AZ:$AZ,"&gt;=200",$AZ:$AZ,"&lt;=299")
+COUNTIFS($AV:$AV, T$27, $AX:$AX, $AD9,$AY:$AY,"&gt;=61",$AZ:$AZ,"&gt;=200",$AZ:$AZ,"&lt;=299")</f>
        <v>0</v>
      </c>
      <c r="U40" s="38">
        <f t="shared" ref="U40" si="16">COUNTIFS($AV:$AV, U$27, $AX:$AX, $AD9,$AW:$AW, 1,$AY:$AY,0,$AZ:$AZ,"&gt;=200",$AZ:$AZ,"&lt;=299")
+COUNTIFS($AV:$AV, U$27, $AX:$AX, $AD9,$AW:$AW, 1,$AY:$AY,"&gt;=61",$AZ:$AZ,"&gt;=200",$AZ:$AZ,"&lt;=299")</f>
        <v>0</v>
      </c>
      <c r="V40" s="38">
        <f t="shared" ref="V40" si="17">COUNTIFS($AV:$AV, V$27, $AX:$AX, $AD9,$AY:$AY,0,$AZ:$AZ,"&gt;=200",$AZ:$AZ,"&lt;=299")
+COUNTIFS($AV:$AV, V$27, $AX:$AX, $AD9,$AY:$AY,"&gt;=61",$AZ:$AZ,"&gt;=200",$AZ:$AZ,"&lt;=299")</f>
        <v>0</v>
      </c>
      <c r="W40" s="38">
        <f t="shared" ref="W40" si="18">COUNTIFS($AV:$AV, W$27, $AX:$AX, $AD9,$AW:$AW, 1,$AY:$AY,0,$AZ:$AZ,"&gt;=200",$AZ:$AZ,"&lt;=299")
+COUNTIFS($AV:$AV, W$27, $AX:$AX, $AD9,$AW:$AW, 1,$AY:$AY,"&gt;=61",$AZ:$AZ,"&gt;=200",$AZ:$AZ,"&lt;=299")</f>
        <v>0</v>
      </c>
      <c r="X40" s="38">
        <f t="shared" ref="X40" si="19">COUNTIFS($AV:$AV, X$27, $AX:$AX, $AD9,$AY:$AY,0,$AZ:$AZ,"&gt;=200",$AZ:$AZ,"&lt;=299")
+COUNTIFS($AV:$AV, X$27, $AX:$AX, $AD9,$AY:$AY,"&gt;=61",$AZ:$AZ,"&gt;=200",$AZ:$AZ,"&lt;=299")</f>
        <v>0</v>
      </c>
      <c r="Y40" s="38">
        <f t="shared" ref="Y40" si="20">COUNTIFS($AV:$AV, Y$27, $AX:$AX, $AD9,$AW:$AW, 1,$AY:$AY,0,$AZ:$AZ,"&gt;=200",$AZ:$AZ,"&lt;=299")
+COUNTIFS($AV:$AV, Y$27, $AX:$AX, $AD9,$AW:$AW, 1,$AY:$AY,"&gt;=61",$AZ:$AZ,"&gt;=200",$AZ:$AZ,"&lt;=299")</f>
        <v>0</v>
      </c>
      <c r="Z40" s="38">
        <f t="shared" ref="Z40" si="21">COUNTIFS($AV:$AV, Z$27, $AX:$AX, $AD9,$AY:$AY,0,$AZ:$AZ,"&gt;=200",$AZ:$AZ,"&lt;=299")
+COUNTIFS($AV:$AV, Z$27, $AX:$AX, $AD9,$AY:$AY,"&gt;=61",$AZ:$AZ,"&gt;=200",$AZ:$AZ,"&lt;=299")</f>
        <v>0</v>
      </c>
      <c r="AA40" s="38">
        <f t="shared" ref="AA40" si="22">COUNTIFS($AV:$AV, AA$27, $AX:$AX, $AD9,$AW:$AW, 1,$AY:$AY,0,$AZ:$AZ,"&gt;=200",$AZ:$AZ,"&lt;=299")
+COUNTIFS($AV:$AV, AA$27, $AX:$AX, $AD9,$AW:$AW, 1,$AY:$AY,"&gt;=61",$AZ:$AZ,"&gt;=200",$AZ:$AZ,"&lt;=299")</f>
        <v>0</v>
      </c>
      <c r="AB40" s="38">
        <f t="shared" ref="AB40" si="23">COUNTIFS($AV:$AV, AB$27, $AX:$AX, $AD9,$AY:$AY,0,$AZ:$AZ,"&gt;=200",$AZ:$AZ,"&lt;=299")
+COUNTIFS($AV:$AV, AB$27, $AX:$AX, $AD9,$AY:$AY,"&gt;=61",$AZ:$AZ,"&gt;=200",$AZ:$AZ,"&lt;=299")</f>
        <v>0</v>
      </c>
      <c r="AC40" s="38">
        <f t="shared" ref="AC40" si="24">COUNTIFS($AV:$AV, AC$27, $AX:$AX, $AD9,$AW:$AW, 1,$AY:$AY,0,$AZ:$AZ,"&gt;=200",$AZ:$AZ,"&lt;=299")
+COUNTIFS($AV:$AV, AC$27, $AX:$AX, $AD9,$AW:$AW, 1,$AY:$AY,"&gt;=61",$AZ:$AZ,"&gt;=200",$AZ:$AZ,"&lt;=299")</f>
        <v>0</v>
      </c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>
        <v>1</v>
      </c>
      <c r="AV40" s="38">
        <v>4</v>
      </c>
      <c r="AW40" s="38">
        <v>0</v>
      </c>
      <c r="AX40" s="38">
        <v>3</v>
      </c>
      <c r="AY40" s="38">
        <v>0</v>
      </c>
      <c r="AZ40" s="38">
        <v>0</v>
      </c>
      <c r="BA40" s="38">
        <v>419</v>
      </c>
      <c r="BB40" s="38">
        <v>0</v>
      </c>
      <c r="BC40" s="38">
        <v>0</v>
      </c>
      <c r="BD40" s="38">
        <v>0</v>
      </c>
      <c r="BE40" s="38">
        <v>2898</v>
      </c>
      <c r="BF40" s="38">
        <v>0</v>
      </c>
      <c r="BG40" s="38">
        <v>0</v>
      </c>
      <c r="BH40" s="38">
        <v>0</v>
      </c>
      <c r="BI40" s="38">
        <v>0</v>
      </c>
      <c r="BJ40" s="38">
        <v>0</v>
      </c>
      <c r="BK40" s="38">
        <v>0</v>
      </c>
      <c r="BL40" s="38">
        <v>0</v>
      </c>
      <c r="BM40" s="38">
        <v>0</v>
      </c>
      <c r="BN40" s="38">
        <v>0</v>
      </c>
      <c r="BO40" s="38">
        <v>0</v>
      </c>
      <c r="BP40" s="38" t="s">
        <v>107</v>
      </c>
      <c r="BQ40" s="38">
        <v>25</v>
      </c>
    </row>
    <row r="41" spans="3:69" x14ac:dyDescent="0.15">
      <c r="C41" s="38"/>
      <c r="D41" s="38" t="s">
        <v>91</v>
      </c>
      <c r="E41" s="38"/>
      <c r="F41" s="38">
        <f>COUNTIFS($AV:$AV, F$27, $AX:$AX, $AD9,$AY:$AY,19)
+COUNTIFS($AV:$AV, F$27, $AX:$AX, $AD9,$AZ:$AZ,112,$AY:$AY,"&gt;=0",$AY:$AY,"&lt;=18")
+COUNTIFS($AV:$AV, F$27, $AX:$AX, $AD9,$AZ:$AZ,112,$AY:$AY,"&gt;=20",$AY:$AY,"&lt;=99")</f>
        <v>0</v>
      </c>
      <c r="G41" s="38">
        <f>COUNTIFS($AV:$AV, G$27, $AX:$AX, $AD9,$AW:$AW, 1,$AY:$AY,19)
+COUNTIFS($AV:$AV, G$27, $AX:$AX, $AD9,$AW:$AW, 1,$AZ:$AZ,112,$AY:$AY,"&gt;=0",$AY:$AY,"&lt;=18")
+COUNTIFS($AV:$AV, G$27, $AX:$AX, $AD9,$AW:$AW, 1,$AZ:$AZ,112,$AY:$AY,"&gt;=20",$AY:$AY,"&lt;=99")</f>
        <v>0</v>
      </c>
      <c r="H41" s="38">
        <f t="shared" ref="H41" si="25">COUNTIFS($AV:$AV, H$27, $AX:$AX, $AD9,$AY:$AY,19)
+COUNTIFS($AV:$AV, H$27, $AX:$AX, $AD9,$AZ:$AZ,112,$AY:$AY,"&gt;=0",$AY:$AY,"&lt;=18")
+COUNTIFS($AV:$AV, H$27, $AX:$AX, $AD9,$AZ:$AZ,112,$AY:$AY,"&gt;=20",$AY:$AY,"&lt;=99")</f>
        <v>1</v>
      </c>
      <c r="I41" s="38">
        <f t="shared" ref="I41" si="26">COUNTIFS($AV:$AV, I$27, $AX:$AX, $AD9,$AW:$AW, 1,$AY:$AY,19)
+COUNTIFS($AV:$AV, I$27, $AX:$AX, $AD9,$AW:$AW, 1,$AZ:$AZ,112,$AY:$AY,"&gt;=0",$AY:$AY,"&lt;=18")
+COUNTIFS($AV:$AV, I$27, $AX:$AX, $AD9,$AW:$AW, 1,$AZ:$AZ,112,$AY:$AY,"&gt;=20",$AY:$AY,"&lt;=99")</f>
        <v>0</v>
      </c>
      <c r="J41" s="38">
        <f t="shared" ref="J41" si="27">COUNTIFS($AV:$AV, J$27, $AX:$AX, $AD9,$AY:$AY,19)
+COUNTIFS($AV:$AV, J$27, $AX:$AX, $AD9,$AZ:$AZ,112,$AY:$AY,"&gt;=0",$AY:$AY,"&lt;=18")
+COUNTIFS($AV:$AV, J$27, $AX:$AX, $AD9,$AZ:$AZ,112,$AY:$AY,"&gt;=20",$AY:$AY,"&lt;=99")</f>
        <v>0</v>
      </c>
      <c r="K41" s="38">
        <f t="shared" ref="K41" si="28">COUNTIFS($AV:$AV, K$27, $AX:$AX, $AD9,$AW:$AW, 1,$AY:$AY,19)
+COUNTIFS($AV:$AV, K$27, $AX:$AX, $AD9,$AW:$AW, 1,$AZ:$AZ,112,$AY:$AY,"&gt;=0",$AY:$AY,"&lt;=18")
+COUNTIFS($AV:$AV, K$27, $AX:$AX, $AD9,$AW:$AW, 1,$AZ:$AZ,112,$AY:$AY,"&gt;=20",$AY:$AY,"&lt;=99")</f>
        <v>0</v>
      </c>
      <c r="L41" s="38">
        <f t="shared" ref="L41" si="29">COUNTIFS($AV:$AV, L$27, $AX:$AX, $AD9,$AY:$AY,19)
+COUNTIFS($AV:$AV, L$27, $AX:$AX, $AD9,$AZ:$AZ,112,$AY:$AY,"&gt;=0",$AY:$AY,"&lt;=18")
+COUNTIFS($AV:$AV, L$27, $AX:$AX, $AD9,$AZ:$AZ,112,$AY:$AY,"&gt;=20",$AY:$AY,"&lt;=99")</f>
        <v>0</v>
      </c>
      <c r="M41" s="38">
        <f t="shared" ref="M41" si="30">COUNTIFS($AV:$AV, M$27, $AX:$AX, $AD9,$AW:$AW, 1,$AY:$AY,19)
+COUNTIFS($AV:$AV, M$27, $AX:$AX, $AD9,$AW:$AW, 1,$AZ:$AZ,112,$AY:$AY,"&gt;=0",$AY:$AY,"&lt;=18")
+COUNTIFS($AV:$AV, M$27, $AX:$AX, $AD9,$AW:$AW, 1,$AZ:$AZ,112,$AY:$AY,"&gt;=20",$AY:$AY,"&lt;=99")</f>
        <v>0</v>
      </c>
      <c r="N41" s="38">
        <f t="shared" ref="N41" si="31">COUNTIFS($AV:$AV, N$27, $AX:$AX, $AD9,$AY:$AY,19)
+COUNTIFS($AV:$AV, N$27, $AX:$AX, $AD9,$AZ:$AZ,112,$AY:$AY,"&gt;=0",$AY:$AY,"&lt;=18")
+COUNTIFS($AV:$AV, N$27, $AX:$AX, $AD9,$AZ:$AZ,112,$AY:$AY,"&gt;=20",$AY:$AY,"&lt;=99")</f>
        <v>0</v>
      </c>
      <c r="O41" s="38">
        <f t="shared" ref="O41" si="32">COUNTIFS($AV:$AV, O$27, $AX:$AX, $AD9,$AW:$AW, 1,$AY:$AY,19)
+COUNTIFS($AV:$AV, O$27, $AX:$AX, $AD9,$AW:$AW, 1,$AZ:$AZ,112,$AY:$AY,"&gt;=0",$AY:$AY,"&lt;=18")
+COUNTIFS($AV:$AV, O$27, $AX:$AX, $AD9,$AW:$AW, 1,$AZ:$AZ,112,$AY:$AY,"&gt;=20",$AY:$AY,"&lt;=99")</f>
        <v>0</v>
      </c>
      <c r="P41" s="38">
        <f t="shared" ref="P41" si="33">COUNTIFS($AV:$AV, P$27, $AX:$AX, $AD9,$AY:$AY,19)
+COUNTIFS($AV:$AV, P$27, $AX:$AX, $AD9,$AZ:$AZ,112,$AY:$AY,"&gt;=0",$AY:$AY,"&lt;=18")
+COUNTIFS($AV:$AV, P$27, $AX:$AX, $AD9,$AZ:$AZ,112,$AY:$AY,"&gt;=20",$AY:$AY,"&lt;=99")</f>
        <v>0</v>
      </c>
      <c r="Q41" s="38">
        <f t="shared" ref="Q41" si="34">COUNTIFS($AV:$AV, Q$27, $AX:$AX, $AD9,$AW:$AW, 1,$AY:$AY,19)
+COUNTIFS($AV:$AV, Q$27, $AX:$AX, $AD9,$AW:$AW, 1,$AZ:$AZ,112,$AY:$AY,"&gt;=0",$AY:$AY,"&lt;=18")
+COUNTIFS($AV:$AV, Q$27, $AX:$AX, $AD9,$AW:$AW, 1,$AZ:$AZ,112,$AY:$AY,"&gt;=20",$AY:$AY,"&lt;=99")</f>
        <v>0</v>
      </c>
      <c r="R41" s="38">
        <f t="shared" ref="R41" si="35">COUNTIFS($AV:$AV, R$27, $AX:$AX, $AD9,$AY:$AY,19)
+COUNTIFS($AV:$AV, R$27, $AX:$AX, $AD9,$AZ:$AZ,112,$AY:$AY,"&gt;=0",$AY:$AY,"&lt;=18")
+COUNTIFS($AV:$AV, R$27, $AX:$AX, $AD9,$AZ:$AZ,112,$AY:$AY,"&gt;=20",$AY:$AY,"&lt;=99")</f>
        <v>0</v>
      </c>
      <c r="S41" s="38">
        <f t="shared" ref="S41" si="36">COUNTIFS($AV:$AV, S$27, $AX:$AX, $AD9,$AW:$AW, 1,$AY:$AY,19)
+COUNTIFS($AV:$AV, S$27, $AX:$AX, $AD9,$AW:$AW, 1,$AZ:$AZ,112,$AY:$AY,"&gt;=0",$AY:$AY,"&lt;=18")
+COUNTIFS($AV:$AV, S$27, $AX:$AX, $AD9,$AW:$AW, 1,$AZ:$AZ,112,$AY:$AY,"&gt;=20",$AY:$AY,"&lt;=99")</f>
        <v>0</v>
      </c>
      <c r="T41" s="38">
        <f t="shared" ref="T41" si="37">COUNTIFS($AV:$AV, T$27, $AX:$AX, $AD9,$AY:$AY,19)
+COUNTIFS($AV:$AV, T$27, $AX:$AX, $AD9,$AZ:$AZ,112,$AY:$AY,"&gt;=0",$AY:$AY,"&lt;=18")
+COUNTIFS($AV:$AV, T$27, $AX:$AX, $AD9,$AZ:$AZ,112,$AY:$AY,"&gt;=20",$AY:$AY,"&lt;=99")</f>
        <v>0</v>
      </c>
      <c r="U41" s="38">
        <f t="shared" ref="U41" si="38">COUNTIFS($AV:$AV, U$27, $AX:$AX, $AD9,$AW:$AW, 1,$AY:$AY,19)
+COUNTIFS($AV:$AV, U$27, $AX:$AX, $AD9,$AW:$AW, 1,$AZ:$AZ,112,$AY:$AY,"&gt;=0",$AY:$AY,"&lt;=18")
+COUNTIFS($AV:$AV, U$27, $AX:$AX, $AD9,$AW:$AW, 1,$AZ:$AZ,112,$AY:$AY,"&gt;=20",$AY:$AY,"&lt;=99")</f>
        <v>0</v>
      </c>
      <c r="V41" s="38">
        <f t="shared" ref="V41" si="39">COUNTIFS($AV:$AV, V$27, $AX:$AX, $AD9,$AY:$AY,19)
+COUNTIFS($AV:$AV, V$27, $AX:$AX, $AD9,$AZ:$AZ,112,$AY:$AY,"&gt;=0",$AY:$AY,"&lt;=18")
+COUNTIFS($AV:$AV, V$27, $AX:$AX, $AD9,$AZ:$AZ,112,$AY:$AY,"&gt;=20",$AY:$AY,"&lt;=99")</f>
        <v>0</v>
      </c>
      <c r="W41" s="38">
        <f t="shared" ref="W41" si="40">COUNTIFS($AV:$AV, W$27, $AX:$AX, $AD9,$AW:$AW, 1,$AY:$AY,19)
+COUNTIFS($AV:$AV, W$27, $AX:$AX, $AD9,$AW:$AW, 1,$AZ:$AZ,112,$AY:$AY,"&gt;=0",$AY:$AY,"&lt;=18")
+COUNTIFS($AV:$AV, W$27, $AX:$AX, $AD9,$AW:$AW, 1,$AZ:$AZ,112,$AY:$AY,"&gt;=20",$AY:$AY,"&lt;=99")</f>
        <v>0</v>
      </c>
      <c r="X41" s="38">
        <f t="shared" ref="X41" si="41">COUNTIFS($AV:$AV, X$27, $AX:$AX, $AD9,$AY:$AY,19)
+COUNTIFS($AV:$AV, X$27, $AX:$AX, $AD9,$AZ:$AZ,112,$AY:$AY,"&gt;=0",$AY:$AY,"&lt;=18")
+COUNTIFS($AV:$AV, X$27, $AX:$AX, $AD9,$AZ:$AZ,112,$AY:$AY,"&gt;=20",$AY:$AY,"&lt;=99")</f>
        <v>0</v>
      </c>
      <c r="Y41" s="38">
        <f t="shared" ref="Y41" si="42">COUNTIFS($AV:$AV, Y$27, $AX:$AX, $AD9,$AW:$AW, 1,$AY:$AY,19)
+COUNTIFS($AV:$AV, Y$27, $AX:$AX, $AD9,$AW:$AW, 1,$AZ:$AZ,112,$AY:$AY,"&gt;=0",$AY:$AY,"&lt;=18")
+COUNTIFS($AV:$AV, Y$27, $AX:$AX, $AD9,$AW:$AW, 1,$AZ:$AZ,112,$AY:$AY,"&gt;=20",$AY:$AY,"&lt;=99")</f>
        <v>0</v>
      </c>
      <c r="Z41" s="38">
        <f t="shared" ref="Z41" si="43">COUNTIFS($AV:$AV, Z$27, $AX:$AX, $AD9,$AY:$AY,19)
+COUNTIFS($AV:$AV, Z$27, $AX:$AX, $AD9,$AZ:$AZ,112,$AY:$AY,"&gt;=0",$AY:$AY,"&lt;=18")
+COUNTIFS($AV:$AV, Z$27, $AX:$AX, $AD9,$AZ:$AZ,112,$AY:$AY,"&gt;=20",$AY:$AY,"&lt;=99")</f>
        <v>0</v>
      </c>
      <c r="AA41" s="38">
        <f t="shared" ref="AA41" si="44">COUNTIFS($AV:$AV, AA$27, $AX:$AX, $AD9,$AW:$AW, 1,$AY:$AY,19)
+COUNTIFS($AV:$AV, AA$27, $AX:$AX, $AD9,$AW:$AW, 1,$AZ:$AZ,112,$AY:$AY,"&gt;=0",$AY:$AY,"&lt;=18")
+COUNTIFS($AV:$AV, AA$27, $AX:$AX, $AD9,$AW:$AW, 1,$AZ:$AZ,112,$AY:$AY,"&gt;=20",$AY:$AY,"&lt;=99")</f>
        <v>0</v>
      </c>
      <c r="AB41" s="38">
        <f t="shared" ref="AB41" si="45">COUNTIFS($AV:$AV, AB$27, $AX:$AX, $AD9,$AY:$AY,19)
+COUNTIFS($AV:$AV, AB$27, $AX:$AX, $AD9,$AZ:$AZ,112,$AY:$AY,"&gt;=0",$AY:$AY,"&lt;=18")
+COUNTIFS($AV:$AV, AB$27, $AX:$AX, $AD9,$AZ:$AZ,112,$AY:$AY,"&gt;=20",$AY:$AY,"&lt;=99")</f>
        <v>0</v>
      </c>
      <c r="AC41" s="38">
        <f t="shared" ref="AC41" si="46">COUNTIFS($AV:$AV, AC$27, $AX:$AX, $AD9,$AW:$AW, 1,$AY:$AY,19)
+COUNTIFS($AV:$AV, AC$27, $AX:$AX, $AD9,$AW:$AW, 1,$AZ:$AZ,112,$AY:$AY,"&gt;=0",$AY:$AY,"&lt;=18")
+COUNTIFS($AV:$AV, AC$27, $AX:$AX, $AD9,$AW:$AW, 1,$AZ:$AZ,112,$AY:$AY,"&gt;=20",$AY:$AY,"&lt;=99")</f>
        <v>0</v>
      </c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>
        <v>1</v>
      </c>
      <c r="AV41" s="38">
        <v>4</v>
      </c>
      <c r="AW41" s="38">
        <v>0</v>
      </c>
      <c r="AX41" s="38">
        <v>3</v>
      </c>
      <c r="AY41" s="38">
        <v>0</v>
      </c>
      <c r="AZ41" s="38">
        <v>0</v>
      </c>
      <c r="BA41" s="38">
        <v>419</v>
      </c>
      <c r="BB41" s="38">
        <v>0</v>
      </c>
      <c r="BC41" s="38">
        <v>0</v>
      </c>
      <c r="BD41" s="38">
        <v>0</v>
      </c>
      <c r="BE41" s="38">
        <v>850</v>
      </c>
      <c r="BF41" s="38">
        <v>0</v>
      </c>
      <c r="BG41" s="38">
        <v>0</v>
      </c>
      <c r="BH41" s="38">
        <v>0</v>
      </c>
      <c r="BI41" s="38">
        <v>0</v>
      </c>
      <c r="BJ41" s="38">
        <v>0</v>
      </c>
      <c r="BK41" s="38">
        <v>0</v>
      </c>
      <c r="BL41" s="38">
        <v>0</v>
      </c>
      <c r="BM41" s="38">
        <v>0</v>
      </c>
      <c r="BN41" s="38">
        <v>0</v>
      </c>
      <c r="BO41" s="38">
        <v>0</v>
      </c>
      <c r="BP41" s="38" t="s">
        <v>107</v>
      </c>
      <c r="BQ41" s="38">
        <v>32</v>
      </c>
    </row>
    <row r="42" spans="3:69" x14ac:dyDescent="0.15"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>
        <v>1</v>
      </c>
      <c r="AV42" s="38">
        <v>5</v>
      </c>
      <c r="AW42" s="38">
        <v>0</v>
      </c>
      <c r="AX42" s="38">
        <v>6</v>
      </c>
      <c r="AY42" s="38">
        <v>0</v>
      </c>
      <c r="AZ42" s="38">
        <v>0</v>
      </c>
      <c r="BA42" s="38">
        <v>396</v>
      </c>
      <c r="BB42" s="38">
        <v>0</v>
      </c>
      <c r="BC42" s="38">
        <v>0</v>
      </c>
      <c r="BD42" s="38">
        <v>0</v>
      </c>
      <c r="BE42" s="38">
        <v>0</v>
      </c>
      <c r="BF42" s="38">
        <v>0</v>
      </c>
      <c r="BG42" s="38">
        <v>0</v>
      </c>
      <c r="BH42" s="38">
        <v>0</v>
      </c>
      <c r="BI42" s="38">
        <v>0</v>
      </c>
      <c r="BJ42" s="38">
        <v>0</v>
      </c>
      <c r="BK42" s="38">
        <v>0</v>
      </c>
      <c r="BL42" s="38">
        <v>0</v>
      </c>
      <c r="BM42" s="38">
        <v>0</v>
      </c>
      <c r="BN42" s="38">
        <v>0</v>
      </c>
      <c r="BO42" s="38">
        <v>0</v>
      </c>
      <c r="BP42" s="38" t="s">
        <v>106</v>
      </c>
      <c r="BQ42" s="38">
        <v>36</v>
      </c>
    </row>
    <row r="43" spans="3:69" x14ac:dyDescent="0.15"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>
        <v>1</v>
      </c>
      <c r="AV43" s="38">
        <v>5</v>
      </c>
      <c r="AW43" s="38">
        <v>0</v>
      </c>
      <c r="AX43" s="38">
        <v>1</v>
      </c>
      <c r="AY43" s="38">
        <v>0</v>
      </c>
      <c r="AZ43" s="38">
        <v>111</v>
      </c>
      <c r="BA43" s="38">
        <v>227</v>
      </c>
      <c r="BB43" s="38">
        <v>0</v>
      </c>
      <c r="BC43" s="38">
        <v>0</v>
      </c>
      <c r="BD43" s="38">
        <v>0</v>
      </c>
      <c r="BE43" s="38">
        <v>31</v>
      </c>
      <c r="BF43" s="38">
        <v>0</v>
      </c>
      <c r="BG43" s="38">
        <v>1</v>
      </c>
      <c r="BH43" s="38">
        <v>1</v>
      </c>
      <c r="BI43" s="38">
        <v>0</v>
      </c>
      <c r="BJ43" s="38">
        <v>0</v>
      </c>
      <c r="BK43" s="38">
        <v>0</v>
      </c>
      <c r="BL43" s="38">
        <v>1</v>
      </c>
      <c r="BM43" s="38">
        <v>0</v>
      </c>
      <c r="BN43" s="38">
        <v>0</v>
      </c>
      <c r="BO43" s="38">
        <v>4</v>
      </c>
      <c r="BP43" s="38" t="s">
        <v>106</v>
      </c>
      <c r="BQ43" s="38">
        <v>41</v>
      </c>
    </row>
    <row r="44" spans="3:69" x14ac:dyDescent="0.15"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>
        <v>1</v>
      </c>
      <c r="AV44" s="38">
        <v>5</v>
      </c>
      <c r="AW44" s="38">
        <v>0</v>
      </c>
      <c r="AX44" s="38">
        <v>1</v>
      </c>
      <c r="AY44" s="38">
        <v>0</v>
      </c>
      <c r="AZ44" s="38">
        <v>111</v>
      </c>
      <c r="BA44" s="38">
        <v>282</v>
      </c>
      <c r="BB44" s="38">
        <v>295</v>
      </c>
      <c r="BC44" s="38">
        <v>3</v>
      </c>
      <c r="BD44" s="38">
        <v>0</v>
      </c>
      <c r="BE44" s="38">
        <v>23959</v>
      </c>
      <c r="BF44" s="38">
        <v>0</v>
      </c>
      <c r="BG44" s="38">
        <v>4</v>
      </c>
      <c r="BH44" s="38">
        <v>3</v>
      </c>
      <c r="BI44" s="38">
        <v>0</v>
      </c>
      <c r="BJ44" s="38">
        <v>0</v>
      </c>
      <c r="BK44" s="38">
        <v>0</v>
      </c>
      <c r="BL44" s="38">
        <v>0</v>
      </c>
      <c r="BM44" s="38">
        <v>0</v>
      </c>
      <c r="BN44" s="38">
        <v>0</v>
      </c>
      <c r="BO44" s="38">
        <v>1</v>
      </c>
      <c r="BP44" s="38" t="s">
        <v>106</v>
      </c>
      <c r="BQ44" s="38">
        <v>43</v>
      </c>
    </row>
    <row r="45" spans="3:69" x14ac:dyDescent="0.15"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>
        <v>1</v>
      </c>
      <c r="AV45" s="38">
        <v>5</v>
      </c>
      <c r="AW45" s="38">
        <v>0</v>
      </c>
      <c r="AX45" s="38">
        <v>1</v>
      </c>
      <c r="AY45" s="38">
        <v>0</v>
      </c>
      <c r="AZ45" s="38">
        <v>111</v>
      </c>
      <c r="BA45" s="38">
        <v>9</v>
      </c>
      <c r="BB45" s="38">
        <v>136</v>
      </c>
      <c r="BC45" s="38">
        <v>0</v>
      </c>
      <c r="BD45" s="38">
        <v>0</v>
      </c>
      <c r="BE45" s="38">
        <v>9953</v>
      </c>
      <c r="BF45" s="38">
        <v>0</v>
      </c>
      <c r="BG45" s="38">
        <v>1</v>
      </c>
      <c r="BH45" s="38">
        <v>1</v>
      </c>
      <c r="BI45" s="38">
        <v>0</v>
      </c>
      <c r="BJ45" s="38">
        <v>0</v>
      </c>
      <c r="BK45" s="38">
        <v>0</v>
      </c>
      <c r="BL45" s="38">
        <v>3</v>
      </c>
      <c r="BM45" s="38">
        <v>0</v>
      </c>
      <c r="BN45" s="38">
        <v>0</v>
      </c>
      <c r="BO45" s="38">
        <v>1</v>
      </c>
      <c r="BP45" s="38" t="s">
        <v>108</v>
      </c>
      <c r="BQ45" s="38">
        <v>38</v>
      </c>
    </row>
    <row r="46" spans="3:69" x14ac:dyDescent="0.15"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>
        <v>1</v>
      </c>
      <c r="AV46" s="38">
        <v>5</v>
      </c>
      <c r="AW46" s="38">
        <v>0</v>
      </c>
      <c r="AX46" s="38">
        <v>3</v>
      </c>
      <c r="AY46" s="38">
        <v>0</v>
      </c>
      <c r="AZ46" s="38">
        <v>0</v>
      </c>
      <c r="BA46" s="38">
        <v>419</v>
      </c>
      <c r="BB46" s="38">
        <v>0</v>
      </c>
      <c r="BC46" s="38">
        <v>0</v>
      </c>
      <c r="BD46" s="38">
        <v>0</v>
      </c>
      <c r="BE46" s="38">
        <v>266</v>
      </c>
      <c r="BF46" s="38">
        <v>0</v>
      </c>
      <c r="BG46" s="38">
        <v>0</v>
      </c>
      <c r="BH46" s="38">
        <v>0</v>
      </c>
      <c r="BI46" s="38">
        <v>0</v>
      </c>
      <c r="BJ46" s="38">
        <v>0</v>
      </c>
      <c r="BK46" s="38">
        <v>0</v>
      </c>
      <c r="BL46" s="38">
        <v>0</v>
      </c>
      <c r="BM46" s="38">
        <v>0</v>
      </c>
      <c r="BN46" s="38">
        <v>0</v>
      </c>
      <c r="BO46" s="38">
        <v>0</v>
      </c>
      <c r="BP46" s="38" t="s">
        <v>109</v>
      </c>
      <c r="BQ46" s="38">
        <v>35</v>
      </c>
    </row>
    <row r="47" spans="3:69" x14ac:dyDescent="0.15"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>
        <v>1</v>
      </c>
      <c r="AV47" s="38">
        <v>5</v>
      </c>
      <c r="AW47" s="38">
        <v>0</v>
      </c>
      <c r="AX47" s="38">
        <v>6</v>
      </c>
      <c r="AY47" s="38">
        <v>0</v>
      </c>
      <c r="AZ47" s="38">
        <v>0</v>
      </c>
      <c r="BA47" s="38">
        <v>395</v>
      </c>
      <c r="BB47" s="38">
        <v>0</v>
      </c>
      <c r="BC47" s="38">
        <v>0</v>
      </c>
      <c r="BD47" s="38">
        <v>0</v>
      </c>
      <c r="BE47" s="38">
        <v>0</v>
      </c>
      <c r="BF47" s="38">
        <v>0</v>
      </c>
      <c r="BG47" s="38">
        <v>0</v>
      </c>
      <c r="BH47" s="38">
        <v>0</v>
      </c>
      <c r="BI47" s="38">
        <v>0</v>
      </c>
      <c r="BJ47" s="38">
        <v>0</v>
      </c>
      <c r="BK47" s="38">
        <v>0</v>
      </c>
      <c r="BL47" s="38">
        <v>0</v>
      </c>
      <c r="BM47" s="38">
        <v>0</v>
      </c>
      <c r="BN47" s="38">
        <v>0</v>
      </c>
      <c r="BO47" s="38">
        <v>0</v>
      </c>
      <c r="BP47" s="38" t="s">
        <v>109</v>
      </c>
      <c r="BQ47" s="38">
        <v>37</v>
      </c>
    </row>
    <row r="48" spans="3:69" x14ac:dyDescent="0.15"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>
        <v>1</v>
      </c>
      <c r="AV48" s="38">
        <v>5</v>
      </c>
      <c r="AW48" s="38">
        <v>0</v>
      </c>
      <c r="AX48" s="38">
        <v>6</v>
      </c>
      <c r="AY48" s="38">
        <v>0</v>
      </c>
      <c r="AZ48" s="38">
        <v>0</v>
      </c>
      <c r="BA48" s="38">
        <v>396</v>
      </c>
      <c r="BB48" s="38">
        <v>0</v>
      </c>
      <c r="BC48" s="38">
        <v>0</v>
      </c>
      <c r="BD48" s="38">
        <v>0</v>
      </c>
      <c r="BE48" s="38">
        <v>0</v>
      </c>
      <c r="BF48" s="38">
        <v>0</v>
      </c>
      <c r="BG48" s="38">
        <v>0</v>
      </c>
      <c r="BH48" s="38">
        <v>0</v>
      </c>
      <c r="BI48" s="38">
        <v>0</v>
      </c>
      <c r="BJ48" s="38">
        <v>0</v>
      </c>
      <c r="BK48" s="38">
        <v>0</v>
      </c>
      <c r="BL48" s="38">
        <v>0</v>
      </c>
      <c r="BM48" s="38">
        <v>0</v>
      </c>
      <c r="BN48" s="38">
        <v>0</v>
      </c>
      <c r="BO48" s="38">
        <v>0</v>
      </c>
      <c r="BP48" s="38" t="s">
        <v>109</v>
      </c>
      <c r="BQ48" s="38">
        <v>39</v>
      </c>
    </row>
    <row r="49" spans="30:69" x14ac:dyDescent="0.15"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>
        <v>1</v>
      </c>
      <c r="AV49" s="38">
        <v>5</v>
      </c>
      <c r="AW49" s="38">
        <v>0</v>
      </c>
      <c r="AX49" s="38">
        <v>6</v>
      </c>
      <c r="AY49" s="38">
        <v>0</v>
      </c>
      <c r="AZ49" s="38">
        <v>0</v>
      </c>
      <c r="BA49" s="38">
        <v>396</v>
      </c>
      <c r="BB49" s="38">
        <v>0</v>
      </c>
      <c r="BC49" s="38">
        <v>0</v>
      </c>
      <c r="BD49" s="38">
        <v>0</v>
      </c>
      <c r="BE49" s="38">
        <v>0</v>
      </c>
      <c r="BF49" s="38">
        <v>0</v>
      </c>
      <c r="BG49" s="38">
        <v>0</v>
      </c>
      <c r="BH49" s="38">
        <v>0</v>
      </c>
      <c r="BI49" s="38">
        <v>0</v>
      </c>
      <c r="BJ49" s="38">
        <v>0</v>
      </c>
      <c r="BK49" s="38">
        <v>0</v>
      </c>
      <c r="BL49" s="38">
        <v>0</v>
      </c>
      <c r="BM49" s="38">
        <v>0</v>
      </c>
      <c r="BN49" s="38">
        <v>0</v>
      </c>
      <c r="BO49" s="38">
        <v>0</v>
      </c>
      <c r="BP49" s="38" t="s">
        <v>109</v>
      </c>
      <c r="BQ49" s="38">
        <v>40</v>
      </c>
    </row>
    <row r="50" spans="30:69" x14ac:dyDescent="0.15"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>
        <v>1</v>
      </c>
      <c r="AV50" s="38">
        <v>5</v>
      </c>
      <c r="AW50" s="38">
        <v>0</v>
      </c>
      <c r="AX50" s="38">
        <v>6</v>
      </c>
      <c r="AY50" s="38">
        <v>0</v>
      </c>
      <c r="AZ50" s="38">
        <v>0</v>
      </c>
      <c r="BA50" s="38">
        <v>396</v>
      </c>
      <c r="BB50" s="38">
        <v>0</v>
      </c>
      <c r="BC50" s="38">
        <v>0</v>
      </c>
      <c r="BD50" s="38">
        <v>0</v>
      </c>
      <c r="BE50" s="38">
        <v>0</v>
      </c>
      <c r="BF50" s="38">
        <v>0</v>
      </c>
      <c r="BG50" s="38">
        <v>0</v>
      </c>
      <c r="BH50" s="38">
        <v>0</v>
      </c>
      <c r="BI50" s="38">
        <v>0</v>
      </c>
      <c r="BJ50" s="38">
        <v>0</v>
      </c>
      <c r="BK50" s="38">
        <v>0</v>
      </c>
      <c r="BL50" s="38">
        <v>0</v>
      </c>
      <c r="BM50" s="38">
        <v>0</v>
      </c>
      <c r="BN50" s="38">
        <v>0</v>
      </c>
      <c r="BO50" s="38">
        <v>0</v>
      </c>
      <c r="BP50" s="38" t="s">
        <v>109</v>
      </c>
      <c r="BQ50" s="38">
        <v>44</v>
      </c>
    </row>
    <row r="51" spans="30:69" x14ac:dyDescent="0.15"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>
        <v>1</v>
      </c>
      <c r="AV51" s="38">
        <v>5</v>
      </c>
      <c r="AW51" s="38">
        <v>0</v>
      </c>
      <c r="AX51" s="38">
        <v>6</v>
      </c>
      <c r="AY51" s="38">
        <v>0</v>
      </c>
      <c r="AZ51" s="38">
        <v>0</v>
      </c>
      <c r="BA51" s="38">
        <v>396</v>
      </c>
      <c r="BB51" s="38">
        <v>0</v>
      </c>
      <c r="BC51" s="38">
        <v>0</v>
      </c>
      <c r="BD51" s="38">
        <v>0</v>
      </c>
      <c r="BE51" s="38">
        <v>0</v>
      </c>
      <c r="BF51" s="38">
        <v>0</v>
      </c>
      <c r="BG51" s="38">
        <v>0</v>
      </c>
      <c r="BH51" s="38">
        <v>0</v>
      </c>
      <c r="BI51" s="38">
        <v>0</v>
      </c>
      <c r="BJ51" s="38">
        <v>0</v>
      </c>
      <c r="BK51" s="38">
        <v>0</v>
      </c>
      <c r="BL51" s="38">
        <v>0</v>
      </c>
      <c r="BM51" s="38">
        <v>0</v>
      </c>
      <c r="BN51" s="38">
        <v>0</v>
      </c>
      <c r="BO51" s="38">
        <v>0</v>
      </c>
      <c r="BP51" s="38" t="s">
        <v>110</v>
      </c>
      <c r="BQ51" s="38">
        <v>42</v>
      </c>
    </row>
    <row r="52" spans="30:69" x14ac:dyDescent="0.15"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>
        <v>1</v>
      </c>
      <c r="AV52" s="38">
        <v>6</v>
      </c>
      <c r="AW52" s="38">
        <v>0</v>
      </c>
      <c r="AX52" s="38">
        <v>1</v>
      </c>
      <c r="AY52" s="38">
        <v>0</v>
      </c>
      <c r="AZ52" s="38">
        <v>111</v>
      </c>
      <c r="BA52" s="38">
        <v>255</v>
      </c>
      <c r="BB52" s="38">
        <v>146</v>
      </c>
      <c r="BC52" s="38">
        <v>96</v>
      </c>
      <c r="BD52" s="38">
        <v>0</v>
      </c>
      <c r="BE52" s="38">
        <v>9942</v>
      </c>
      <c r="BF52" s="38">
        <v>0</v>
      </c>
      <c r="BG52" s="38">
        <v>6</v>
      </c>
      <c r="BH52" s="38">
        <v>4</v>
      </c>
      <c r="BI52" s="38">
        <v>0</v>
      </c>
      <c r="BJ52" s="38">
        <v>0</v>
      </c>
      <c r="BK52" s="38">
        <v>0</v>
      </c>
      <c r="BL52" s="38">
        <v>0</v>
      </c>
      <c r="BM52" s="38">
        <v>0</v>
      </c>
      <c r="BN52" s="38">
        <v>0</v>
      </c>
      <c r="BO52" s="38">
        <v>1</v>
      </c>
      <c r="BP52" s="38" t="s">
        <v>106</v>
      </c>
      <c r="BQ52" s="38">
        <v>48</v>
      </c>
    </row>
    <row r="53" spans="30:69" x14ac:dyDescent="0.15"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>
        <v>1</v>
      </c>
      <c r="AV53" s="38">
        <v>6</v>
      </c>
      <c r="AW53" s="38">
        <v>0</v>
      </c>
      <c r="AX53" s="38">
        <v>1</v>
      </c>
      <c r="AY53" s="38">
        <v>0</v>
      </c>
      <c r="AZ53" s="38">
        <v>111</v>
      </c>
      <c r="BA53" s="38">
        <v>9</v>
      </c>
      <c r="BB53" s="38">
        <v>235</v>
      </c>
      <c r="BC53" s="38">
        <v>0</v>
      </c>
      <c r="BD53" s="38">
        <v>0</v>
      </c>
      <c r="BE53" s="38">
        <v>6716</v>
      </c>
      <c r="BF53" s="38">
        <v>0</v>
      </c>
      <c r="BG53" s="38">
        <v>2</v>
      </c>
      <c r="BH53" s="38">
        <v>2</v>
      </c>
      <c r="BI53" s="38">
        <v>0</v>
      </c>
      <c r="BJ53" s="38">
        <v>0</v>
      </c>
      <c r="BK53" s="38">
        <v>0</v>
      </c>
      <c r="BL53" s="38">
        <v>0</v>
      </c>
      <c r="BM53" s="38">
        <v>1</v>
      </c>
      <c r="BN53" s="38">
        <v>0</v>
      </c>
      <c r="BO53" s="38">
        <v>1</v>
      </c>
      <c r="BP53" s="38" t="s">
        <v>106</v>
      </c>
      <c r="BQ53" s="38">
        <v>49</v>
      </c>
    </row>
    <row r="54" spans="30:69" x14ac:dyDescent="0.15"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>
        <v>1</v>
      </c>
      <c r="AV54" s="38">
        <v>6</v>
      </c>
      <c r="AW54" s="38">
        <v>0</v>
      </c>
      <c r="AX54" s="38">
        <v>6</v>
      </c>
      <c r="AY54" s="38">
        <v>0</v>
      </c>
      <c r="AZ54" s="38">
        <v>0</v>
      </c>
      <c r="BA54" s="38">
        <v>252</v>
      </c>
      <c r="BB54" s="38">
        <v>0</v>
      </c>
      <c r="BC54" s="38">
        <v>0</v>
      </c>
      <c r="BD54" s="38">
        <v>0</v>
      </c>
      <c r="BE54" s="38">
        <v>3</v>
      </c>
      <c r="BF54" s="38">
        <v>0</v>
      </c>
      <c r="BG54" s="38">
        <v>0</v>
      </c>
      <c r="BH54" s="38">
        <v>0</v>
      </c>
      <c r="BI54" s="38">
        <v>0</v>
      </c>
      <c r="BJ54" s="38">
        <v>0</v>
      </c>
      <c r="BK54" s="38">
        <v>0</v>
      </c>
      <c r="BL54" s="38">
        <v>1</v>
      </c>
      <c r="BM54" s="38">
        <v>0</v>
      </c>
      <c r="BN54" s="38">
        <v>0</v>
      </c>
      <c r="BO54" s="38">
        <v>0</v>
      </c>
      <c r="BP54" s="38" t="s">
        <v>106</v>
      </c>
      <c r="BQ54" s="38">
        <v>51</v>
      </c>
    </row>
    <row r="55" spans="30:69" x14ac:dyDescent="0.15"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>
        <v>1</v>
      </c>
      <c r="AV55" s="38">
        <v>6</v>
      </c>
      <c r="AW55" s="38">
        <v>0</v>
      </c>
      <c r="AX55" s="38">
        <v>1</v>
      </c>
      <c r="AY55" s="38">
        <v>51</v>
      </c>
      <c r="AZ55" s="38">
        <v>41</v>
      </c>
      <c r="BA55" s="38">
        <v>120</v>
      </c>
      <c r="BB55" s="38">
        <v>0</v>
      </c>
      <c r="BC55" s="38">
        <v>0</v>
      </c>
      <c r="BD55" s="38">
        <v>0</v>
      </c>
      <c r="BE55" s="38">
        <v>2</v>
      </c>
      <c r="BF55" s="38">
        <v>0</v>
      </c>
      <c r="BG55" s="38">
        <v>1</v>
      </c>
      <c r="BH55" s="38">
        <v>0</v>
      </c>
      <c r="BI55" s="38">
        <v>0</v>
      </c>
      <c r="BJ55" s="38">
        <v>0</v>
      </c>
      <c r="BK55" s="38">
        <v>0</v>
      </c>
      <c r="BL55" s="38">
        <v>0</v>
      </c>
      <c r="BM55" s="38">
        <v>0</v>
      </c>
      <c r="BN55" s="38">
        <v>0</v>
      </c>
      <c r="BO55" s="38">
        <v>4</v>
      </c>
      <c r="BP55" s="38" t="s">
        <v>108</v>
      </c>
      <c r="BQ55" s="38">
        <v>45</v>
      </c>
    </row>
    <row r="56" spans="30:69" x14ac:dyDescent="0.15"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>
        <v>1</v>
      </c>
      <c r="AV56" s="38">
        <v>6</v>
      </c>
      <c r="AW56" s="38">
        <v>0</v>
      </c>
      <c r="AX56" s="38">
        <v>6</v>
      </c>
      <c r="AY56" s="38">
        <v>0</v>
      </c>
      <c r="AZ56" s="38">
        <v>0</v>
      </c>
      <c r="BA56" s="38">
        <v>396</v>
      </c>
      <c r="BB56" s="38">
        <v>0</v>
      </c>
      <c r="BC56" s="38">
        <v>0</v>
      </c>
      <c r="BD56" s="38">
        <v>0</v>
      </c>
      <c r="BE56" s="38">
        <v>0</v>
      </c>
      <c r="BF56" s="38">
        <v>0</v>
      </c>
      <c r="BG56" s="38">
        <v>0</v>
      </c>
      <c r="BH56" s="38">
        <v>0</v>
      </c>
      <c r="BI56" s="38">
        <v>0</v>
      </c>
      <c r="BJ56" s="38">
        <v>0</v>
      </c>
      <c r="BK56" s="38">
        <v>0</v>
      </c>
      <c r="BL56" s="38">
        <v>0</v>
      </c>
      <c r="BM56" s="38">
        <v>0</v>
      </c>
      <c r="BN56" s="38">
        <v>0</v>
      </c>
      <c r="BO56" s="38">
        <v>0</v>
      </c>
      <c r="BP56" s="38" t="s">
        <v>108</v>
      </c>
      <c r="BQ56" s="38">
        <v>46</v>
      </c>
    </row>
    <row r="57" spans="30:69" x14ac:dyDescent="0.15"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>
        <v>1</v>
      </c>
      <c r="AV57" s="38">
        <v>6</v>
      </c>
      <c r="AW57" s="38">
        <v>0</v>
      </c>
      <c r="AX57" s="38">
        <v>1</v>
      </c>
      <c r="AY57" s="38">
        <v>0</v>
      </c>
      <c r="AZ57" s="38">
        <v>111</v>
      </c>
      <c r="BA57" s="38">
        <v>199</v>
      </c>
      <c r="BB57" s="38">
        <v>0</v>
      </c>
      <c r="BC57" s="38">
        <v>0</v>
      </c>
      <c r="BD57" s="38">
        <v>0</v>
      </c>
      <c r="BE57" s="38">
        <v>2</v>
      </c>
      <c r="BF57" s="38">
        <v>0</v>
      </c>
      <c r="BG57" s="38">
        <v>1</v>
      </c>
      <c r="BH57" s="38">
        <v>1</v>
      </c>
      <c r="BI57" s="38">
        <v>0</v>
      </c>
      <c r="BJ57" s="38">
        <v>0</v>
      </c>
      <c r="BK57" s="38">
        <v>0</v>
      </c>
      <c r="BL57" s="38">
        <v>0</v>
      </c>
      <c r="BM57" s="38">
        <v>0</v>
      </c>
      <c r="BN57" s="38">
        <v>0</v>
      </c>
      <c r="BO57" s="38">
        <v>4</v>
      </c>
      <c r="BP57" s="38" t="s">
        <v>108</v>
      </c>
      <c r="BQ57" s="38">
        <v>47</v>
      </c>
    </row>
    <row r="58" spans="30:69" x14ac:dyDescent="0.15"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>
        <v>1</v>
      </c>
      <c r="AV58" s="38">
        <v>6</v>
      </c>
      <c r="AW58" s="38">
        <v>0</v>
      </c>
      <c r="AX58" s="38">
        <v>6</v>
      </c>
      <c r="AY58" s="38">
        <v>0</v>
      </c>
      <c r="AZ58" s="38">
        <v>0</v>
      </c>
      <c r="BA58" s="38">
        <v>396</v>
      </c>
      <c r="BB58" s="38">
        <v>0</v>
      </c>
      <c r="BC58" s="38">
        <v>0</v>
      </c>
      <c r="BD58" s="38">
        <v>0</v>
      </c>
      <c r="BE58" s="38">
        <v>0</v>
      </c>
      <c r="BF58" s="38">
        <v>0</v>
      </c>
      <c r="BG58" s="38">
        <v>0</v>
      </c>
      <c r="BH58" s="38">
        <v>0</v>
      </c>
      <c r="BI58" s="38">
        <v>0</v>
      </c>
      <c r="BJ58" s="38">
        <v>0</v>
      </c>
      <c r="BK58" s="38">
        <v>0</v>
      </c>
      <c r="BL58" s="38">
        <v>0</v>
      </c>
      <c r="BM58" s="38">
        <v>0</v>
      </c>
      <c r="BN58" s="38">
        <v>0</v>
      </c>
      <c r="BO58" s="38">
        <v>0</v>
      </c>
      <c r="BP58" s="38" t="s">
        <v>109</v>
      </c>
      <c r="BQ58" s="38">
        <v>50</v>
      </c>
    </row>
    <row r="59" spans="30:69" x14ac:dyDescent="0.15"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>
        <v>1</v>
      </c>
      <c r="AV59" s="38">
        <v>6</v>
      </c>
      <c r="AW59" s="38">
        <v>0</v>
      </c>
      <c r="AX59" s="38">
        <v>6</v>
      </c>
      <c r="AY59" s="38">
        <v>0</v>
      </c>
      <c r="AZ59" s="38">
        <v>0</v>
      </c>
      <c r="BA59" s="38">
        <v>396</v>
      </c>
      <c r="BB59" s="38">
        <v>0</v>
      </c>
      <c r="BC59" s="38">
        <v>0</v>
      </c>
      <c r="BD59" s="38">
        <v>0</v>
      </c>
      <c r="BE59" s="38">
        <v>0</v>
      </c>
      <c r="BF59" s="38">
        <v>0</v>
      </c>
      <c r="BG59" s="38">
        <v>0</v>
      </c>
      <c r="BH59" s="38">
        <v>0</v>
      </c>
      <c r="BI59" s="38">
        <v>0</v>
      </c>
      <c r="BJ59" s="38">
        <v>0</v>
      </c>
      <c r="BK59" s="38">
        <v>0</v>
      </c>
      <c r="BL59" s="38">
        <v>0</v>
      </c>
      <c r="BM59" s="38">
        <v>0</v>
      </c>
      <c r="BN59" s="38">
        <v>0</v>
      </c>
      <c r="BO59" s="38">
        <v>0</v>
      </c>
      <c r="BP59" s="38" t="s">
        <v>110</v>
      </c>
      <c r="BQ59" s="38">
        <v>52</v>
      </c>
    </row>
    <row r="60" spans="30:69" x14ac:dyDescent="0.15"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>
        <v>1</v>
      </c>
      <c r="AV60" s="38">
        <v>6</v>
      </c>
      <c r="AW60" s="38">
        <v>0</v>
      </c>
      <c r="AX60" s="38">
        <v>6</v>
      </c>
      <c r="AY60" s="38">
        <v>0</v>
      </c>
      <c r="AZ60" s="38">
        <v>0</v>
      </c>
      <c r="BA60" s="38">
        <v>323</v>
      </c>
      <c r="BB60" s="38">
        <v>0</v>
      </c>
      <c r="BC60" s="38">
        <v>0</v>
      </c>
      <c r="BD60" s="38">
        <v>0</v>
      </c>
      <c r="BE60" s="38">
        <v>0</v>
      </c>
      <c r="BF60" s="38">
        <v>0</v>
      </c>
      <c r="BG60" s="38">
        <v>0</v>
      </c>
      <c r="BH60" s="38">
        <v>0</v>
      </c>
      <c r="BI60" s="38">
        <v>0</v>
      </c>
      <c r="BJ60" s="38">
        <v>0</v>
      </c>
      <c r="BK60" s="38">
        <v>0</v>
      </c>
      <c r="BL60" s="38">
        <v>0</v>
      </c>
      <c r="BM60" s="38">
        <v>0</v>
      </c>
      <c r="BN60" s="38">
        <v>0</v>
      </c>
      <c r="BO60" s="38">
        <v>0</v>
      </c>
      <c r="BP60" s="38" t="s">
        <v>110</v>
      </c>
      <c r="BQ60" s="38">
        <v>53</v>
      </c>
    </row>
    <row r="61" spans="30:69" x14ac:dyDescent="0.15"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>
        <v>1</v>
      </c>
      <c r="AV61" s="38">
        <v>7</v>
      </c>
      <c r="AW61" s="38">
        <v>0</v>
      </c>
      <c r="AX61" s="38">
        <v>1</v>
      </c>
      <c r="AY61" s="38">
        <v>0</v>
      </c>
      <c r="AZ61" s="38">
        <v>111</v>
      </c>
      <c r="BA61" s="38">
        <v>999</v>
      </c>
      <c r="BB61" s="38">
        <v>109</v>
      </c>
      <c r="BC61" s="38">
        <v>0</v>
      </c>
      <c r="BD61" s="38">
        <v>0</v>
      </c>
      <c r="BE61" s="38">
        <v>26870</v>
      </c>
      <c r="BF61" s="38">
        <v>0</v>
      </c>
      <c r="BG61" s="38">
        <v>1</v>
      </c>
      <c r="BH61" s="38">
        <v>1</v>
      </c>
      <c r="BI61" s="38">
        <v>0</v>
      </c>
      <c r="BJ61" s="38">
        <v>0</v>
      </c>
      <c r="BK61" s="38">
        <v>0</v>
      </c>
      <c r="BL61" s="38">
        <v>0</v>
      </c>
      <c r="BM61" s="38">
        <v>0</v>
      </c>
      <c r="BN61" s="38">
        <v>0</v>
      </c>
      <c r="BO61" s="38">
        <v>2</v>
      </c>
      <c r="BP61" s="38" t="s">
        <v>106</v>
      </c>
      <c r="BQ61" s="38">
        <v>56</v>
      </c>
    </row>
    <row r="62" spans="30:69" x14ac:dyDescent="0.15"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>
        <v>1</v>
      </c>
      <c r="AV62" s="38">
        <v>7</v>
      </c>
      <c r="AW62" s="38">
        <v>0</v>
      </c>
      <c r="AX62" s="38">
        <v>6</v>
      </c>
      <c r="AY62" s="38">
        <v>0</v>
      </c>
      <c r="AZ62" s="38">
        <v>0</v>
      </c>
      <c r="BA62" s="38">
        <v>396</v>
      </c>
      <c r="BB62" s="38">
        <v>0</v>
      </c>
      <c r="BC62" s="38">
        <v>0</v>
      </c>
      <c r="BD62" s="38">
        <v>0</v>
      </c>
      <c r="BE62" s="38">
        <v>0</v>
      </c>
      <c r="BF62" s="38">
        <v>0</v>
      </c>
      <c r="BG62" s="38">
        <v>0</v>
      </c>
      <c r="BH62" s="38">
        <v>0</v>
      </c>
      <c r="BI62" s="38">
        <v>0</v>
      </c>
      <c r="BJ62" s="38">
        <v>0</v>
      </c>
      <c r="BK62" s="38">
        <v>0</v>
      </c>
      <c r="BL62" s="38">
        <v>1</v>
      </c>
      <c r="BM62" s="38">
        <v>0</v>
      </c>
      <c r="BN62" s="38">
        <v>0</v>
      </c>
      <c r="BO62" s="38">
        <v>0</v>
      </c>
      <c r="BP62" s="38" t="s">
        <v>106</v>
      </c>
      <c r="BQ62" s="38">
        <v>58</v>
      </c>
    </row>
    <row r="63" spans="30:69" x14ac:dyDescent="0.15"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>
        <v>1</v>
      </c>
      <c r="AV63" s="38">
        <v>7</v>
      </c>
      <c r="AW63" s="38">
        <v>0</v>
      </c>
      <c r="AX63" s="38">
        <v>1</v>
      </c>
      <c r="AY63" s="38">
        <v>39</v>
      </c>
      <c r="AZ63" s="38">
        <v>52</v>
      </c>
      <c r="BA63" s="38">
        <v>9</v>
      </c>
      <c r="BB63" s="38">
        <v>0</v>
      </c>
      <c r="BC63" s="38">
        <v>0</v>
      </c>
      <c r="BD63" s="38">
        <v>0</v>
      </c>
      <c r="BE63" s="38">
        <v>500</v>
      </c>
      <c r="BF63" s="38">
        <v>0</v>
      </c>
      <c r="BG63" s="38">
        <v>1</v>
      </c>
      <c r="BH63" s="38">
        <v>0</v>
      </c>
      <c r="BI63" s="38">
        <v>0</v>
      </c>
      <c r="BJ63" s="38">
        <v>0</v>
      </c>
      <c r="BK63" s="38">
        <v>0</v>
      </c>
      <c r="BL63" s="38">
        <v>1</v>
      </c>
      <c r="BM63" s="38">
        <v>0</v>
      </c>
      <c r="BN63" s="38">
        <v>0</v>
      </c>
      <c r="BO63" s="38">
        <v>4</v>
      </c>
      <c r="BP63" s="38" t="s">
        <v>106</v>
      </c>
      <c r="BQ63" s="38">
        <v>59</v>
      </c>
    </row>
    <row r="64" spans="30:69" x14ac:dyDescent="0.15"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>
        <v>1</v>
      </c>
      <c r="AV64" s="38">
        <v>7</v>
      </c>
      <c r="AW64" s="38">
        <v>0</v>
      </c>
      <c r="AX64" s="38">
        <v>6</v>
      </c>
      <c r="AY64" s="38">
        <v>0</v>
      </c>
      <c r="AZ64" s="38">
        <v>0</v>
      </c>
      <c r="BA64" s="38">
        <v>311</v>
      </c>
      <c r="BB64" s="38">
        <v>0</v>
      </c>
      <c r="BC64" s="38">
        <v>0</v>
      </c>
      <c r="BD64" s="38">
        <v>0</v>
      </c>
      <c r="BE64" s="38">
        <v>5</v>
      </c>
      <c r="BF64" s="38">
        <v>0</v>
      </c>
      <c r="BG64" s="38">
        <v>0</v>
      </c>
      <c r="BH64" s="38">
        <v>0</v>
      </c>
      <c r="BI64" s="38">
        <v>0</v>
      </c>
      <c r="BJ64" s="38">
        <v>0</v>
      </c>
      <c r="BK64" s="38">
        <v>0</v>
      </c>
      <c r="BL64" s="38">
        <v>0</v>
      </c>
      <c r="BM64" s="38">
        <v>0</v>
      </c>
      <c r="BN64" s="38">
        <v>0</v>
      </c>
      <c r="BO64" s="38">
        <v>0</v>
      </c>
      <c r="BP64" s="38" t="s">
        <v>106</v>
      </c>
      <c r="BQ64" s="38">
        <v>60</v>
      </c>
    </row>
    <row r="65" spans="30:69" x14ac:dyDescent="0.15"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>
        <v>1</v>
      </c>
      <c r="AV65" s="38">
        <v>7</v>
      </c>
      <c r="AW65" s="38">
        <v>0</v>
      </c>
      <c r="AX65" s="38">
        <v>6</v>
      </c>
      <c r="AY65" s="38">
        <v>0</v>
      </c>
      <c r="AZ65" s="38">
        <v>0</v>
      </c>
      <c r="BA65" s="38">
        <v>396</v>
      </c>
      <c r="BB65" s="38">
        <v>0</v>
      </c>
      <c r="BC65" s="38">
        <v>0</v>
      </c>
      <c r="BD65" s="38">
        <v>0</v>
      </c>
      <c r="BE65" s="38">
        <v>0</v>
      </c>
      <c r="BF65" s="38">
        <v>0</v>
      </c>
      <c r="BG65" s="38">
        <v>0</v>
      </c>
      <c r="BH65" s="38">
        <v>0</v>
      </c>
      <c r="BI65" s="38">
        <v>0</v>
      </c>
      <c r="BJ65" s="38">
        <v>0</v>
      </c>
      <c r="BK65" s="38">
        <v>0</v>
      </c>
      <c r="BL65" s="38">
        <v>0</v>
      </c>
      <c r="BM65" s="38">
        <v>0</v>
      </c>
      <c r="BN65" s="38">
        <v>0</v>
      </c>
      <c r="BO65" s="38">
        <v>0</v>
      </c>
      <c r="BP65" s="38" t="s">
        <v>106</v>
      </c>
      <c r="BQ65" s="38">
        <v>61</v>
      </c>
    </row>
    <row r="66" spans="30:69" x14ac:dyDescent="0.15"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>
        <v>1</v>
      </c>
      <c r="AV66" s="38">
        <v>7</v>
      </c>
      <c r="AW66" s="38">
        <v>0</v>
      </c>
      <c r="AX66" s="38">
        <v>1</v>
      </c>
      <c r="AY66" s="38">
        <v>0</v>
      </c>
      <c r="AZ66" s="38">
        <v>111</v>
      </c>
      <c r="BA66" s="38">
        <v>9</v>
      </c>
      <c r="BB66" s="38">
        <v>99</v>
      </c>
      <c r="BC66" s="38">
        <v>0</v>
      </c>
      <c r="BD66" s="38">
        <v>0</v>
      </c>
      <c r="BE66" s="38">
        <v>1619</v>
      </c>
      <c r="BF66" s="38">
        <v>0</v>
      </c>
      <c r="BG66" s="38">
        <v>4</v>
      </c>
      <c r="BH66" s="38">
        <v>1</v>
      </c>
      <c r="BI66" s="38">
        <v>0</v>
      </c>
      <c r="BJ66" s="38">
        <v>0</v>
      </c>
      <c r="BK66" s="38">
        <v>0</v>
      </c>
      <c r="BL66" s="38">
        <v>1</v>
      </c>
      <c r="BM66" s="38">
        <v>1</v>
      </c>
      <c r="BN66" s="38">
        <v>0</v>
      </c>
      <c r="BO66" s="38">
        <v>1</v>
      </c>
      <c r="BP66" s="38" t="s">
        <v>106</v>
      </c>
      <c r="BQ66" s="38">
        <v>62</v>
      </c>
    </row>
    <row r="67" spans="30:69" x14ac:dyDescent="0.15"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>
        <v>1</v>
      </c>
      <c r="AV67" s="38">
        <v>7</v>
      </c>
      <c r="AW67" s="38">
        <v>0</v>
      </c>
      <c r="AX67" s="38">
        <v>1</v>
      </c>
      <c r="AY67" s="38">
        <v>31</v>
      </c>
      <c r="AZ67" s="38">
        <v>31</v>
      </c>
      <c r="BA67" s="38">
        <v>419</v>
      </c>
      <c r="BB67" s="38">
        <v>30</v>
      </c>
      <c r="BC67" s="38">
        <v>0</v>
      </c>
      <c r="BD67" s="38">
        <v>0</v>
      </c>
      <c r="BE67" s="38">
        <v>9775</v>
      </c>
      <c r="BF67" s="38">
        <v>0</v>
      </c>
      <c r="BG67" s="38">
        <v>1</v>
      </c>
      <c r="BH67" s="38">
        <v>0</v>
      </c>
      <c r="BI67" s="38">
        <v>0</v>
      </c>
      <c r="BJ67" s="38">
        <v>0</v>
      </c>
      <c r="BK67" s="38">
        <v>0</v>
      </c>
      <c r="BL67" s="38">
        <v>0</v>
      </c>
      <c r="BM67" s="38">
        <v>0</v>
      </c>
      <c r="BN67" s="38">
        <v>0</v>
      </c>
      <c r="BO67" s="38">
        <v>3</v>
      </c>
      <c r="BP67" s="38" t="s">
        <v>108</v>
      </c>
      <c r="BQ67" s="38">
        <v>54</v>
      </c>
    </row>
    <row r="68" spans="30:69" x14ac:dyDescent="0.15"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>
        <v>1</v>
      </c>
      <c r="AV68" s="38">
        <v>7</v>
      </c>
      <c r="AW68" s="38">
        <v>0</v>
      </c>
      <c r="AX68" s="38">
        <v>3</v>
      </c>
      <c r="AY68" s="38">
        <v>63</v>
      </c>
      <c r="AZ68" s="38">
        <v>0</v>
      </c>
      <c r="BA68" s="38">
        <v>236</v>
      </c>
      <c r="BB68" s="38">
        <v>0</v>
      </c>
      <c r="BC68" s="38">
        <v>0</v>
      </c>
      <c r="BD68" s="38">
        <v>0</v>
      </c>
      <c r="BE68" s="38">
        <v>2500</v>
      </c>
      <c r="BF68" s="38">
        <v>0</v>
      </c>
      <c r="BG68" s="38">
        <v>0</v>
      </c>
      <c r="BH68" s="38">
        <v>0</v>
      </c>
      <c r="BI68" s="38">
        <v>0</v>
      </c>
      <c r="BJ68" s="38">
        <v>0</v>
      </c>
      <c r="BK68" s="38">
        <v>0</v>
      </c>
      <c r="BL68" s="38">
        <v>0</v>
      </c>
      <c r="BM68" s="38">
        <v>0</v>
      </c>
      <c r="BN68" s="38">
        <v>0</v>
      </c>
      <c r="BO68" s="38">
        <v>0</v>
      </c>
      <c r="BP68" s="38" t="s">
        <v>113</v>
      </c>
      <c r="BQ68" s="38">
        <v>55</v>
      </c>
    </row>
    <row r="69" spans="30:69" x14ac:dyDescent="0.15"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>
        <v>1</v>
      </c>
      <c r="AV69" s="38">
        <v>7</v>
      </c>
      <c r="AW69" s="38">
        <v>0</v>
      </c>
      <c r="AX69" s="38">
        <v>6</v>
      </c>
      <c r="AY69" s="38">
        <v>0</v>
      </c>
      <c r="AZ69" s="38">
        <v>0</v>
      </c>
      <c r="BA69" s="38">
        <v>999</v>
      </c>
      <c r="BB69" s="38">
        <v>0</v>
      </c>
      <c r="BC69" s="38">
        <v>0</v>
      </c>
      <c r="BD69" s="38">
        <v>0</v>
      </c>
      <c r="BE69" s="38">
        <v>419</v>
      </c>
      <c r="BF69" s="38">
        <v>0</v>
      </c>
      <c r="BG69" s="38">
        <v>0</v>
      </c>
      <c r="BH69" s="38">
        <v>0</v>
      </c>
      <c r="BI69" s="38">
        <v>0</v>
      </c>
      <c r="BJ69" s="38">
        <v>0</v>
      </c>
      <c r="BK69" s="38">
        <v>0</v>
      </c>
      <c r="BL69" s="38">
        <v>0</v>
      </c>
      <c r="BM69" s="38">
        <v>0</v>
      </c>
      <c r="BN69" s="38">
        <v>0</v>
      </c>
      <c r="BO69" s="38">
        <v>0</v>
      </c>
      <c r="BP69" s="38" t="s">
        <v>112</v>
      </c>
      <c r="BQ69" s="38">
        <v>57</v>
      </c>
    </row>
  </sheetData>
  <mergeCells count="5">
    <mergeCell ref="A2:D2"/>
    <mergeCell ref="A5:C6"/>
    <mergeCell ref="B7:C7"/>
    <mergeCell ref="A8:A15"/>
    <mergeCell ref="A16:A23"/>
  </mergeCells>
  <phoneticPr fontId="3"/>
  <pageMargins left="0.33" right="0.21" top="0.98399999999999999" bottom="0.98399999999999999" header="0.51200000000000001" footer="0.51200000000000001"/>
  <pageSetup paperSize="9" scale="98" orientation="landscape" verticalDpi="4294967293" r:id="rId1"/>
  <headerFooter alignWithMargins="0"/>
  <colBreaks count="1" manualBreakCount="1">
    <brk id="17" max="2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05521-9F68-4D8C-A92F-E396ADBF7452}">
  <dimension ref="A1:AF37"/>
  <sheetViews>
    <sheetView showZeros="0" zoomScaleNormal="100" zoomScaleSheetLayoutView="100" workbookViewId="0">
      <pane xSplit="3" topLeftCell="K1" activePane="topRight" state="frozen"/>
      <selection activeCell="A2" sqref="A2:D2"/>
      <selection pane="topRight" activeCell="A2" sqref="A2:D3"/>
    </sheetView>
  </sheetViews>
  <sheetFormatPr defaultRowHeight="13.5" x14ac:dyDescent="0.15"/>
  <cols>
    <col min="1" max="1" width="18" style="26" bestFit="1" customWidth="1"/>
    <col min="2" max="2" width="11.625" style="25" bestFit="1" customWidth="1"/>
    <col min="3" max="27" width="7.125" style="25" customWidth="1"/>
    <col min="28" max="28" width="9" style="24"/>
    <col min="29" max="29" width="18.375" style="24" customWidth="1"/>
    <col min="30" max="30" width="18.375" style="24" bestFit="1" customWidth="1"/>
    <col min="31" max="31" width="20.125" style="24" bestFit="1" customWidth="1"/>
    <col min="33" max="16384" width="9" style="24"/>
  </cols>
  <sheetData>
    <row r="1" spans="1:31" x14ac:dyDescent="0.15">
      <c r="A1" s="26" t="s">
        <v>199</v>
      </c>
      <c r="B1" s="24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C1" s="40" t="s">
        <v>48</v>
      </c>
      <c r="AD1" s="42"/>
      <c r="AE1" s="40"/>
    </row>
    <row r="2" spans="1:31" ht="17.25" x14ac:dyDescent="0.2">
      <c r="A2" s="33" t="s">
        <v>196</v>
      </c>
      <c r="B2" s="36" t="s">
        <v>180</v>
      </c>
      <c r="C2" s="36"/>
      <c r="D2" s="35" t="s">
        <v>195</v>
      </c>
      <c r="E2" s="34"/>
      <c r="F2" s="35" t="s">
        <v>194</v>
      </c>
      <c r="G2" s="34"/>
      <c r="H2" s="35" t="s">
        <v>193</v>
      </c>
      <c r="I2" s="34"/>
      <c r="J2" s="35" t="s">
        <v>192</v>
      </c>
      <c r="K2" s="34"/>
      <c r="L2" s="35" t="s">
        <v>191</v>
      </c>
      <c r="M2" s="34"/>
      <c r="N2" s="35" t="s">
        <v>190</v>
      </c>
      <c r="O2" s="34"/>
      <c r="P2" s="35" t="s">
        <v>189</v>
      </c>
      <c r="Q2" s="34"/>
      <c r="R2" s="35" t="s">
        <v>188</v>
      </c>
      <c r="S2" s="34"/>
      <c r="T2" s="35" t="s">
        <v>187</v>
      </c>
      <c r="U2" s="34"/>
      <c r="V2" s="35" t="s">
        <v>186</v>
      </c>
      <c r="W2" s="34"/>
      <c r="X2" s="35" t="s">
        <v>185</v>
      </c>
      <c r="Y2" s="34"/>
      <c r="Z2" s="35" t="s">
        <v>184</v>
      </c>
      <c r="AA2" s="34"/>
      <c r="AC2" s="40" t="s">
        <v>198</v>
      </c>
      <c r="AD2" s="42"/>
      <c r="AE2" s="42"/>
    </row>
    <row r="3" spans="1:31" x14ac:dyDescent="0.15">
      <c r="A3" s="33"/>
      <c r="B3" s="31" t="s">
        <v>183</v>
      </c>
      <c r="C3" s="31" t="s">
        <v>182</v>
      </c>
      <c r="D3" s="32" t="s">
        <v>183</v>
      </c>
      <c r="E3" s="31" t="s">
        <v>182</v>
      </c>
      <c r="F3" s="31" t="s">
        <v>183</v>
      </c>
      <c r="G3" s="31" t="s">
        <v>182</v>
      </c>
      <c r="H3" s="31" t="s">
        <v>183</v>
      </c>
      <c r="I3" s="31" t="s">
        <v>182</v>
      </c>
      <c r="J3" s="31" t="s">
        <v>183</v>
      </c>
      <c r="K3" s="31" t="s">
        <v>182</v>
      </c>
      <c r="L3" s="31" t="s">
        <v>183</v>
      </c>
      <c r="M3" s="31" t="s">
        <v>182</v>
      </c>
      <c r="N3" s="31" t="s">
        <v>183</v>
      </c>
      <c r="O3" s="31" t="s">
        <v>182</v>
      </c>
      <c r="P3" s="31" t="s">
        <v>183</v>
      </c>
      <c r="Q3" s="31" t="s">
        <v>182</v>
      </c>
      <c r="R3" s="31" t="s">
        <v>183</v>
      </c>
      <c r="S3" s="31" t="s">
        <v>182</v>
      </c>
      <c r="T3" s="31" t="s">
        <v>183</v>
      </c>
      <c r="U3" s="31" t="s">
        <v>182</v>
      </c>
      <c r="V3" s="31" t="s">
        <v>183</v>
      </c>
      <c r="W3" s="31" t="s">
        <v>182</v>
      </c>
      <c r="X3" s="31" t="s">
        <v>183</v>
      </c>
      <c r="Y3" s="31" t="s">
        <v>182</v>
      </c>
      <c r="Z3" s="31" t="s">
        <v>183</v>
      </c>
      <c r="AA3" s="31" t="s">
        <v>182</v>
      </c>
      <c r="AC3" s="39" t="s">
        <v>181</v>
      </c>
      <c r="AD3" s="38"/>
      <c r="AE3" s="42"/>
    </row>
    <row r="4" spans="1:31" ht="17.25" x14ac:dyDescent="0.2">
      <c r="A4" s="30" t="s">
        <v>180</v>
      </c>
      <c r="B4" s="28">
        <f>D4+F4+H4+J4+L4+N4+P4+R4+T4+V4+X4+Z4</f>
        <v>62</v>
      </c>
      <c r="C4" s="28">
        <f>E4+G4+I4+K4+M4+O4+Q4+S4+U4+W4+Y4+AA4</f>
        <v>0</v>
      </c>
      <c r="D4" s="28">
        <f>SUM(D5:D32)</f>
        <v>2</v>
      </c>
      <c r="E4" s="28">
        <f>SUM(E5:E32)</f>
        <v>0</v>
      </c>
      <c r="F4" s="28">
        <f>SUM(F5:F32)</f>
        <v>12</v>
      </c>
      <c r="G4" s="28">
        <f>SUM(G5:G32)</f>
        <v>0</v>
      </c>
      <c r="H4" s="28">
        <f>SUM(H5:H32)</f>
        <v>10</v>
      </c>
      <c r="I4" s="28">
        <f>SUM(I5:I32)</f>
        <v>0</v>
      </c>
      <c r="J4" s="28">
        <f>SUM(J5:J32)</f>
        <v>10</v>
      </c>
      <c r="K4" s="28">
        <f>SUM(K5:K32)</f>
        <v>0</v>
      </c>
      <c r="L4" s="28">
        <f>SUM(L5:L32)</f>
        <v>10</v>
      </c>
      <c r="M4" s="28">
        <f>SUM(M5:M32)</f>
        <v>0</v>
      </c>
      <c r="N4" s="28">
        <f>SUM(N5:N32)</f>
        <v>9</v>
      </c>
      <c r="O4" s="28">
        <f>SUM(O5:O32)</f>
        <v>0</v>
      </c>
      <c r="P4" s="28">
        <f>SUM(P5:P32)</f>
        <v>9</v>
      </c>
      <c r="Q4" s="28">
        <f>SUM(Q5:Q32)</f>
        <v>0</v>
      </c>
      <c r="R4" s="28">
        <f>SUM(R5:R32)</f>
        <v>0</v>
      </c>
      <c r="S4" s="28">
        <f>SUM(S5:S32)</f>
        <v>0</v>
      </c>
      <c r="T4" s="28">
        <f>SUM(T5:T32)</f>
        <v>0</v>
      </c>
      <c r="U4" s="28">
        <f>SUM(U5:U32)</f>
        <v>0</v>
      </c>
      <c r="V4" s="28">
        <f>SUM(V5:V32)</f>
        <v>0</v>
      </c>
      <c r="W4" s="28">
        <f>SUM(W5:W32)</f>
        <v>0</v>
      </c>
      <c r="X4" s="28">
        <f>SUM(X5:X32)</f>
        <v>0</v>
      </c>
      <c r="Y4" s="28">
        <f>SUM(Y5:Y32)</f>
        <v>0</v>
      </c>
      <c r="Z4" s="28">
        <f>SUM(Z5:Z32)</f>
        <v>0</v>
      </c>
      <c r="AA4" s="28">
        <f>SUM(AA5:AA32)</f>
        <v>0</v>
      </c>
      <c r="AC4" s="39" t="s">
        <v>17</v>
      </c>
      <c r="AD4" s="42"/>
      <c r="AE4" s="42"/>
    </row>
    <row r="5" spans="1:31" ht="17.25" x14ac:dyDescent="0.2">
      <c r="A5" s="29" t="s">
        <v>179</v>
      </c>
      <c r="B5" s="28">
        <f>SUM(D5,F5,H5,J5,L5,N5,P5,R5,T5,V5,X5,Z5)</f>
        <v>1</v>
      </c>
      <c r="C5" s="28">
        <f>SUM(E5,G5,I5,K5,M5,O5,Q5,S5,U5,W5,Y5,AA5)</f>
        <v>0</v>
      </c>
      <c r="D5" s="27">
        <v>0</v>
      </c>
      <c r="E5" s="27">
        <v>0</v>
      </c>
      <c r="F5" s="27">
        <v>1</v>
      </c>
      <c r="G5" s="27">
        <v>0</v>
      </c>
      <c r="H5" s="27">
        <v>0</v>
      </c>
      <c r="I5" s="27">
        <v>0</v>
      </c>
      <c r="J5" s="27">
        <v>0</v>
      </c>
      <c r="K5" s="27">
        <v>0</v>
      </c>
      <c r="L5" s="27">
        <v>0</v>
      </c>
      <c r="M5" s="27">
        <v>0</v>
      </c>
      <c r="N5" s="27">
        <v>0</v>
      </c>
      <c r="O5" s="27">
        <v>0</v>
      </c>
      <c r="P5" s="27">
        <v>0</v>
      </c>
      <c r="Q5" s="27">
        <v>0</v>
      </c>
      <c r="R5" s="27">
        <v>0</v>
      </c>
      <c r="S5" s="27">
        <v>0</v>
      </c>
      <c r="T5" s="27">
        <v>0</v>
      </c>
      <c r="U5" s="27">
        <v>0</v>
      </c>
      <c r="V5" s="27">
        <v>0</v>
      </c>
      <c r="W5" s="27">
        <v>0</v>
      </c>
      <c r="X5" s="27">
        <v>0</v>
      </c>
      <c r="Y5" s="27">
        <v>0</v>
      </c>
      <c r="Z5" s="27">
        <v>0</v>
      </c>
      <c r="AA5" s="27">
        <v>0</v>
      </c>
      <c r="AC5" s="42"/>
      <c r="AD5" s="42"/>
      <c r="AE5" s="42" t="s">
        <v>19</v>
      </c>
    </row>
    <row r="6" spans="1:31" ht="17.25" x14ac:dyDescent="0.2">
      <c r="A6" s="29" t="s">
        <v>178</v>
      </c>
      <c r="B6" s="28">
        <f>SUM(D6,F6,H6,J6,L6,N6,P6,R6,T6,V6,X6,Z6)</f>
        <v>2</v>
      </c>
      <c r="C6" s="28">
        <f>SUM(E6,G6,I6,K6,M6,O6,Q6,S6,U6,W6,Y6,AA6)</f>
        <v>0</v>
      </c>
      <c r="D6" s="27">
        <v>0</v>
      </c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27">
        <v>0</v>
      </c>
      <c r="L6" s="27">
        <v>1</v>
      </c>
      <c r="M6" s="27">
        <v>0</v>
      </c>
      <c r="N6" s="27">
        <v>1</v>
      </c>
      <c r="O6" s="27">
        <v>0</v>
      </c>
      <c r="P6" s="27">
        <v>0</v>
      </c>
      <c r="Q6" s="27">
        <v>0</v>
      </c>
      <c r="R6" s="27">
        <v>0</v>
      </c>
      <c r="S6" s="27">
        <v>0</v>
      </c>
      <c r="T6" s="27">
        <v>0</v>
      </c>
      <c r="U6" s="27">
        <v>0</v>
      </c>
      <c r="V6" s="27">
        <v>0</v>
      </c>
      <c r="W6" s="27">
        <v>0</v>
      </c>
      <c r="X6" s="27">
        <v>0</v>
      </c>
      <c r="Y6" s="27">
        <v>0</v>
      </c>
      <c r="Z6" s="27">
        <v>0</v>
      </c>
      <c r="AA6" s="27">
        <v>0</v>
      </c>
      <c r="AC6" s="39" t="s">
        <v>177</v>
      </c>
      <c r="AD6" s="42"/>
      <c r="AE6" s="42"/>
    </row>
    <row r="7" spans="1:31" ht="17.25" x14ac:dyDescent="0.2">
      <c r="A7" s="29" t="s">
        <v>176</v>
      </c>
      <c r="B7" s="28">
        <f>SUM(D7,F7,H7,J7,L7,N7,P7,R7,T7,V7,X7,Z7)</f>
        <v>0</v>
      </c>
      <c r="C7" s="28">
        <f>SUM(E7,G7,I7,K7,M7,O7,Q7,S7,U7,W7,Y7,AA7)</f>
        <v>0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  <c r="P7" s="27">
        <v>0</v>
      </c>
      <c r="Q7" s="27">
        <v>0</v>
      </c>
      <c r="R7" s="27">
        <v>0</v>
      </c>
      <c r="S7" s="27">
        <v>0</v>
      </c>
      <c r="T7" s="27">
        <v>0</v>
      </c>
      <c r="U7" s="27">
        <v>0</v>
      </c>
      <c r="V7" s="27">
        <v>0</v>
      </c>
      <c r="W7" s="27">
        <v>0</v>
      </c>
      <c r="X7" s="27">
        <v>0</v>
      </c>
      <c r="Y7" s="27">
        <v>0</v>
      </c>
      <c r="Z7" s="27">
        <v>0</v>
      </c>
      <c r="AA7" s="27">
        <v>0</v>
      </c>
      <c r="AC7" s="42"/>
      <c r="AD7" s="42"/>
      <c r="AE7" s="42"/>
    </row>
    <row r="8" spans="1:31" ht="17.25" x14ac:dyDescent="0.2">
      <c r="A8" s="29" t="s">
        <v>165</v>
      </c>
      <c r="B8" s="28">
        <f>SUM(D8,F8,H8,J8,L8,N8,P8,R8,T8,V8,X8,Z8)</f>
        <v>0</v>
      </c>
      <c r="C8" s="28">
        <f>SUM(E8,G8,I8,K8,M8,O8,Q8,S8,U8,W8,Y8,AA8)</f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  <c r="T8" s="27">
        <v>0</v>
      </c>
      <c r="U8" s="27">
        <v>0</v>
      </c>
      <c r="V8" s="27">
        <v>0</v>
      </c>
      <c r="W8" s="27">
        <v>0</v>
      </c>
      <c r="X8" s="27">
        <v>0</v>
      </c>
      <c r="Y8" s="27">
        <v>0</v>
      </c>
      <c r="Z8" s="27">
        <v>0</v>
      </c>
      <c r="AA8" s="27">
        <v>0</v>
      </c>
      <c r="AC8" s="42"/>
      <c r="AD8" s="42"/>
      <c r="AE8" s="43" t="s">
        <v>175</v>
      </c>
    </row>
    <row r="9" spans="1:31" ht="17.25" x14ac:dyDescent="0.2">
      <c r="A9" s="29" t="s">
        <v>162</v>
      </c>
      <c r="B9" s="28">
        <f>SUM(D9,F9,H9,J9,L9,N9,P9,R9,T9,V9,X9,Z9)</f>
        <v>0</v>
      </c>
      <c r="C9" s="28">
        <f>SUM(E9,G9,I9,K9,M9,O9,Q9,S9,U9,W9,Y9,AA9)</f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0</v>
      </c>
      <c r="X9" s="27">
        <v>0</v>
      </c>
      <c r="Y9" s="27">
        <v>0</v>
      </c>
      <c r="Z9" s="27">
        <v>0</v>
      </c>
      <c r="AA9" s="27">
        <v>0</v>
      </c>
      <c r="AC9" s="43" t="s">
        <v>174</v>
      </c>
      <c r="AD9" s="42" t="s">
        <v>173</v>
      </c>
      <c r="AE9" s="44">
        <v>1</v>
      </c>
    </row>
    <row r="10" spans="1:31" ht="17.25" x14ac:dyDescent="0.2">
      <c r="A10" s="29" t="s">
        <v>160</v>
      </c>
      <c r="B10" s="28">
        <f>SUM(D10,F10,H10,J10,L10,N10,P10,R10,T10,V10,X10,Z10)</f>
        <v>0</v>
      </c>
      <c r="C10" s="28">
        <f>SUM(E10,G10,I10,K10,M10,O10,Q10,S10,U10,W10,Y10,AA10)</f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27">
        <v>0</v>
      </c>
      <c r="AA10" s="27">
        <v>0</v>
      </c>
      <c r="AC10" s="43" t="s">
        <v>172</v>
      </c>
      <c r="AD10" s="42" t="s">
        <v>171</v>
      </c>
      <c r="AE10" s="44">
        <v>2</v>
      </c>
    </row>
    <row r="11" spans="1:31" ht="17.25" x14ac:dyDescent="0.2">
      <c r="A11" s="29" t="s">
        <v>170</v>
      </c>
      <c r="B11" s="28">
        <f>SUM(D11,F11,H11,J11,L11,N11,P11,R11,T11,V11,X11,Z11)</f>
        <v>0</v>
      </c>
      <c r="C11" s="28">
        <f>SUM(E11,G11,I11,K11,M11,O11,Q11,S11,U11,W11,Y11,AA11)</f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C11" s="43" t="s">
        <v>169</v>
      </c>
      <c r="AD11" s="42" t="s">
        <v>168</v>
      </c>
      <c r="AE11" s="44">
        <v>3</v>
      </c>
    </row>
    <row r="12" spans="1:31" ht="17.25" x14ac:dyDescent="0.2">
      <c r="A12" s="29" t="s">
        <v>167</v>
      </c>
      <c r="B12" s="28">
        <f>SUM(D12,F12,H12,J12,L12,N12,P12,R12,T12,V12,X12,Z12)</f>
        <v>0</v>
      </c>
      <c r="C12" s="28">
        <f>SUM(E12,G12,I12,K12,M12,O12,Q12,S12,U12,W12,Y12,AA12)</f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27">
        <v>0</v>
      </c>
      <c r="Y12" s="27">
        <v>0</v>
      </c>
      <c r="Z12" s="27">
        <v>0</v>
      </c>
      <c r="AA12" s="27">
        <v>0</v>
      </c>
      <c r="AC12" s="43" t="s">
        <v>166</v>
      </c>
      <c r="AD12" s="42" t="s">
        <v>165</v>
      </c>
      <c r="AE12" s="44">
        <v>4</v>
      </c>
    </row>
    <row r="13" spans="1:31" ht="17.25" x14ac:dyDescent="0.2">
      <c r="A13" s="29" t="s">
        <v>164</v>
      </c>
      <c r="B13" s="28">
        <f>SUM(D13,F13,H13,J13,L13,N13,P13,R13,T13,V13,X13,Z13)</f>
        <v>0</v>
      </c>
      <c r="C13" s="28">
        <f>SUM(E13,G13,I13,K13,M13,O13,Q13,S13,U13,W13,Y13,AA13)</f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27">
        <v>0</v>
      </c>
      <c r="Y13" s="27">
        <v>0</v>
      </c>
      <c r="Z13" s="27">
        <v>0</v>
      </c>
      <c r="AA13" s="27">
        <v>0</v>
      </c>
      <c r="AC13" s="43" t="s">
        <v>163</v>
      </c>
      <c r="AD13" s="42" t="s">
        <v>162</v>
      </c>
      <c r="AE13" s="44">
        <v>5</v>
      </c>
    </row>
    <row r="14" spans="1:31" ht="17.25" x14ac:dyDescent="0.2">
      <c r="A14" s="29" t="s">
        <v>152</v>
      </c>
      <c r="B14" s="28">
        <f>SUM(D14,F14,H14,J14,L14,N14,P14,R14,T14,V14,X14,Z14)</f>
        <v>1</v>
      </c>
      <c r="C14" s="28">
        <f>SUM(E14,G14,I14,K14,M14,O14,Q14,S14,U14,W14,Y14,AA14)</f>
        <v>0</v>
      </c>
      <c r="D14" s="27">
        <v>0</v>
      </c>
      <c r="E14" s="27">
        <v>0</v>
      </c>
      <c r="F14" s="27">
        <v>1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C14" s="43" t="s">
        <v>161</v>
      </c>
      <c r="AD14" s="42" t="s">
        <v>160</v>
      </c>
      <c r="AE14" s="44">
        <v>6</v>
      </c>
    </row>
    <row r="15" spans="1:31" ht="17.25" x14ac:dyDescent="0.2">
      <c r="A15" s="29" t="s">
        <v>150</v>
      </c>
      <c r="B15" s="28">
        <f>SUM(D15,F15,H15,J15,L15,N15,P15,R15,T15,V15,X15,Z15)</f>
        <v>1</v>
      </c>
      <c r="C15" s="28">
        <f>SUM(E15,G15,I15,K15,M15,O15,Q15,S15,U15,W15,Y15,AA15)</f>
        <v>0</v>
      </c>
      <c r="D15" s="27">
        <v>0</v>
      </c>
      <c r="E15" s="27">
        <v>0</v>
      </c>
      <c r="F15" s="27">
        <v>1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27">
        <v>0</v>
      </c>
      <c r="Z15" s="27">
        <v>0</v>
      </c>
      <c r="AA15" s="27">
        <v>0</v>
      </c>
      <c r="AC15" s="43" t="s">
        <v>159</v>
      </c>
      <c r="AD15" s="42" t="s">
        <v>158</v>
      </c>
      <c r="AE15" s="44">
        <v>7</v>
      </c>
    </row>
    <row r="16" spans="1:31" ht="17.25" x14ac:dyDescent="0.2">
      <c r="A16" s="29" t="s">
        <v>148</v>
      </c>
      <c r="B16" s="28">
        <f>SUM(D16,F16,H16,J16,L16,N16,P16,R16,T16,V16,X16,Z16)</f>
        <v>0</v>
      </c>
      <c r="C16" s="28">
        <f>SUM(E16,G16,I16,K16,M16,O16,Q16,S16,U16,W16,Y16,AA16)</f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C16" s="43" t="s">
        <v>157</v>
      </c>
      <c r="AD16" s="42" t="s">
        <v>156</v>
      </c>
      <c r="AE16" s="44">
        <v>8</v>
      </c>
    </row>
    <row r="17" spans="1:31" ht="17.25" x14ac:dyDescent="0.2">
      <c r="A17" s="29" t="s">
        <v>146</v>
      </c>
      <c r="B17" s="28">
        <f>SUM(D17,F17,H17,J17,L17,N17,P17,R17,T17,V17,X17,Z17)</f>
        <v>0</v>
      </c>
      <c r="C17" s="28">
        <f>SUM(E17,G17,I17,K17,M17,O17,Q17,S17,U17,W17,Y17,AA17)</f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C17" s="43" t="s">
        <v>155</v>
      </c>
      <c r="AD17" s="42" t="s">
        <v>154</v>
      </c>
      <c r="AE17" s="44">
        <v>9</v>
      </c>
    </row>
    <row r="18" spans="1:31" ht="17.25" x14ac:dyDescent="0.2">
      <c r="A18" s="29" t="s">
        <v>143</v>
      </c>
      <c r="B18" s="28">
        <f>SUM(D18,F18,H18,J18,L18,N18,P18,R18,T18,V18,X18,Z18)</f>
        <v>2</v>
      </c>
      <c r="C18" s="28">
        <f>SUM(E18,G18,I18,K18,M18,O18,Q18,S18,U18,W18,Y18,AA18)</f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1</v>
      </c>
      <c r="M18" s="27">
        <v>0</v>
      </c>
      <c r="N18" s="27">
        <v>0</v>
      </c>
      <c r="O18" s="27">
        <v>0</v>
      </c>
      <c r="P18" s="27">
        <v>1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C18" s="43" t="s">
        <v>153</v>
      </c>
      <c r="AD18" s="42" t="s">
        <v>152</v>
      </c>
      <c r="AE18" s="44">
        <v>10</v>
      </c>
    </row>
    <row r="19" spans="1:31" ht="17.25" x14ac:dyDescent="0.2">
      <c r="A19" s="29" t="s">
        <v>141</v>
      </c>
      <c r="B19" s="28">
        <f>SUM(D19,F19,H19,J19,L19,N19,P19,R19,T19,V19,X19,Z19)</f>
        <v>0</v>
      </c>
      <c r="C19" s="28">
        <f>SUM(E19,G19,I19,K19,M19,O19,Q19,S19,U19,W19,Y19,AA19)</f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0</v>
      </c>
      <c r="X19" s="27">
        <v>0</v>
      </c>
      <c r="Y19" s="27">
        <v>0</v>
      </c>
      <c r="Z19" s="27">
        <v>0</v>
      </c>
      <c r="AA19" s="27">
        <v>0</v>
      </c>
      <c r="AC19" s="43" t="s">
        <v>151</v>
      </c>
      <c r="AD19" s="42" t="s">
        <v>150</v>
      </c>
      <c r="AE19" s="44">
        <v>11</v>
      </c>
    </row>
    <row r="20" spans="1:31" ht="17.25" x14ac:dyDescent="0.2">
      <c r="A20" s="29" t="s">
        <v>139</v>
      </c>
      <c r="B20" s="28">
        <f>SUM(D20,F20,H20,J20,L20,N20,P20,R20,T20,V20,X20,Z20)</f>
        <v>2</v>
      </c>
      <c r="C20" s="28">
        <f>SUM(E20,G20,I20,K20,M20,O20,Q20,S20,U20,W20,Y20,AA20)</f>
        <v>0</v>
      </c>
      <c r="D20" s="27">
        <v>0</v>
      </c>
      <c r="E20" s="27">
        <v>0</v>
      </c>
      <c r="F20" s="27">
        <v>1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C20" s="43" t="s">
        <v>149</v>
      </c>
      <c r="AD20" s="42" t="s">
        <v>148</v>
      </c>
      <c r="AE20" s="44">
        <v>12</v>
      </c>
    </row>
    <row r="21" spans="1:31" ht="17.25" x14ac:dyDescent="0.2">
      <c r="A21" s="29" t="s">
        <v>137</v>
      </c>
      <c r="B21" s="28">
        <f>SUM(D21,F21,H21,J21,L21,N21,P21,R21,T21,V21,X21,Z21)</f>
        <v>0</v>
      </c>
      <c r="C21" s="28">
        <f>SUM(E21,G21,I21,K21,M21,O21,Q21,S21,U21,W21,Y21,AA21)</f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27">
        <v>0</v>
      </c>
      <c r="X21" s="27">
        <v>0</v>
      </c>
      <c r="Y21" s="27">
        <v>0</v>
      </c>
      <c r="Z21" s="27">
        <v>0</v>
      </c>
      <c r="AA21" s="27">
        <v>0</v>
      </c>
      <c r="AC21" s="43" t="s">
        <v>147</v>
      </c>
      <c r="AD21" s="42" t="s">
        <v>146</v>
      </c>
      <c r="AE21" s="44">
        <v>13</v>
      </c>
    </row>
    <row r="22" spans="1:31" ht="17.25" x14ac:dyDescent="0.2">
      <c r="A22" s="29" t="s">
        <v>145</v>
      </c>
      <c r="B22" s="28">
        <f>SUM(D22,F22,H22,J22,L22,N22,P22,R22,T22,V22,X22,Z22)</f>
        <v>0</v>
      </c>
      <c r="C22" s="28">
        <f>SUM(E22,G22,I22,K22,M22,O22,Q22,S22,U22,W22,Y22,AA22)</f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  <c r="AA22" s="27">
        <v>0</v>
      </c>
      <c r="AC22" s="43" t="s">
        <v>144</v>
      </c>
      <c r="AD22" s="42" t="s">
        <v>143</v>
      </c>
      <c r="AE22" s="44">
        <v>14</v>
      </c>
    </row>
    <row r="23" spans="1:31" ht="17.25" x14ac:dyDescent="0.2">
      <c r="A23" s="29" t="s">
        <v>133</v>
      </c>
      <c r="B23" s="28">
        <f>SUM(D23,F23,H23,J23,L23,N23,P23,R23,T23,V23,X23,Z23)</f>
        <v>30</v>
      </c>
      <c r="C23" s="28">
        <f>SUM(E23,G23,I23,K23,M23,O23,Q23,S23,U23,W23,Y23,AA23)</f>
        <v>0</v>
      </c>
      <c r="D23" s="27">
        <v>1</v>
      </c>
      <c r="E23" s="27">
        <v>0</v>
      </c>
      <c r="F23" s="27">
        <v>6</v>
      </c>
      <c r="G23" s="27">
        <v>0</v>
      </c>
      <c r="H23" s="27">
        <v>9</v>
      </c>
      <c r="I23" s="27">
        <v>0</v>
      </c>
      <c r="J23" s="27">
        <v>4</v>
      </c>
      <c r="K23" s="27">
        <v>0</v>
      </c>
      <c r="L23" s="27">
        <v>4</v>
      </c>
      <c r="M23" s="27">
        <v>0</v>
      </c>
      <c r="N23" s="27">
        <v>5</v>
      </c>
      <c r="O23" s="27">
        <v>0</v>
      </c>
      <c r="P23" s="27">
        <v>1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C23" s="43" t="s">
        <v>142</v>
      </c>
      <c r="AD23" s="42" t="s">
        <v>141</v>
      </c>
      <c r="AE23" s="44">
        <v>15</v>
      </c>
    </row>
    <row r="24" spans="1:31" ht="17.25" x14ac:dyDescent="0.2">
      <c r="A24" s="29" t="s">
        <v>131</v>
      </c>
      <c r="B24" s="28">
        <f>SUM(D24,F24,H24,J24,L24,N24,P24,R24,T24,V24,X24,Z24)</f>
        <v>0</v>
      </c>
      <c r="C24" s="28">
        <f>SUM(E24,G24,I24,K24,M24,O24,Q24,S24,U24,W24,Y24,AA24)</f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7">
        <v>0</v>
      </c>
      <c r="Y24" s="27">
        <v>0</v>
      </c>
      <c r="Z24" s="27">
        <v>0</v>
      </c>
      <c r="AA24" s="27">
        <v>0</v>
      </c>
      <c r="AC24" s="43" t="s">
        <v>140</v>
      </c>
      <c r="AD24" s="42" t="s">
        <v>139</v>
      </c>
      <c r="AE24" s="44">
        <v>16</v>
      </c>
    </row>
    <row r="25" spans="1:31" ht="17.25" x14ac:dyDescent="0.2">
      <c r="A25" s="29" t="s">
        <v>129</v>
      </c>
      <c r="B25" s="28">
        <f>SUM(D25,F25,H25,J25,L25,N25,P25,R25,T25,V25,X25,Z25)</f>
        <v>1</v>
      </c>
      <c r="C25" s="28">
        <f>SUM(E25,G25,I25,K25,M25,O25,Q25,S25,U25,W25,Y25,AA25)</f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1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0</v>
      </c>
      <c r="AA25" s="27">
        <v>0</v>
      </c>
      <c r="AC25" s="43" t="s">
        <v>138</v>
      </c>
      <c r="AD25" s="42" t="s">
        <v>137</v>
      </c>
      <c r="AE25" s="44">
        <v>17</v>
      </c>
    </row>
    <row r="26" spans="1:31" ht="17.25" x14ac:dyDescent="0.2">
      <c r="A26" s="29" t="s">
        <v>127</v>
      </c>
      <c r="B26" s="28">
        <f>SUM(D26,F26,H26,J26,L26,N26,P26,R26,T26,V26,X26,Z26)</f>
        <v>1</v>
      </c>
      <c r="C26" s="28">
        <f>SUM(E26,G26,I26,K26,M26,O26,Q26,S26,U26,W26,Y26,AA26)</f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1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C26" s="43" t="s">
        <v>136</v>
      </c>
      <c r="AD26" s="42" t="s">
        <v>135</v>
      </c>
      <c r="AE26" s="44">
        <v>18</v>
      </c>
    </row>
    <row r="27" spans="1:31" ht="17.25" x14ac:dyDescent="0.2">
      <c r="A27" s="29" t="s">
        <v>125</v>
      </c>
      <c r="B27" s="28">
        <f>SUM(D27,F27,H27,J27,L27,N27,P27,R27,T27,V27,X27,Z27)</f>
        <v>0</v>
      </c>
      <c r="C27" s="28">
        <f>SUM(E27,G27,I27,K27,M27,O27,Q27,S27,U27,W27,Y27,AA27)</f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  <c r="U27" s="27">
        <v>0</v>
      </c>
      <c r="V27" s="27">
        <v>0</v>
      </c>
      <c r="W27" s="27">
        <v>0</v>
      </c>
      <c r="X27" s="27">
        <v>0</v>
      </c>
      <c r="Y27" s="27">
        <v>0</v>
      </c>
      <c r="Z27" s="27">
        <v>0</v>
      </c>
      <c r="AA27" s="27">
        <v>0</v>
      </c>
      <c r="AC27" s="43" t="s">
        <v>134</v>
      </c>
      <c r="AD27" s="42" t="s">
        <v>133</v>
      </c>
      <c r="AE27" s="44">
        <v>19</v>
      </c>
    </row>
    <row r="28" spans="1:31" ht="17.25" x14ac:dyDescent="0.2">
      <c r="A28" s="29" t="s">
        <v>123</v>
      </c>
      <c r="B28" s="28">
        <f>SUM(D28,F28,H28,J28,L28,N28,P28,R28,T28,V28,X28,Z28)</f>
        <v>0</v>
      </c>
      <c r="C28" s="28">
        <f>SUM(E28,G28,I28,K28,M28,O28,Q28,S28,U28,W28,Y28,AA28)</f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0</v>
      </c>
      <c r="X28" s="27">
        <v>0</v>
      </c>
      <c r="Y28" s="27">
        <v>0</v>
      </c>
      <c r="Z28" s="27">
        <v>0</v>
      </c>
      <c r="AA28" s="27">
        <v>0</v>
      </c>
      <c r="AC28" s="43" t="s">
        <v>132</v>
      </c>
      <c r="AD28" s="42" t="s">
        <v>131</v>
      </c>
      <c r="AE28" s="44">
        <v>20</v>
      </c>
    </row>
    <row r="29" spans="1:31" ht="17.25" x14ac:dyDescent="0.2">
      <c r="A29" s="29" t="s">
        <v>121</v>
      </c>
      <c r="B29" s="28">
        <f>SUM(D29,F29,H29,J29,L29,N29,P29,R29,T29,V29,X29,Z29)</f>
        <v>1</v>
      </c>
      <c r="C29" s="28">
        <f>SUM(E29,G29,I29,K29,M29,O29,Q29,S29,U29,W29,Y29,AA29)</f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1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27">
        <v>0</v>
      </c>
      <c r="Y29" s="27">
        <v>0</v>
      </c>
      <c r="Z29" s="27">
        <v>0</v>
      </c>
      <c r="AA29" s="27">
        <v>0</v>
      </c>
      <c r="AC29" s="43" t="s">
        <v>130</v>
      </c>
      <c r="AD29" s="42" t="s">
        <v>129</v>
      </c>
      <c r="AE29" s="44">
        <v>21</v>
      </c>
    </row>
    <row r="30" spans="1:31" ht="17.25" x14ac:dyDescent="0.2">
      <c r="A30" s="29" t="s">
        <v>118</v>
      </c>
      <c r="B30" s="28">
        <f>SUM(D30,F30,H30,J30,L30,N30,P30,R30,T30,V30,X30,Z30)</f>
        <v>1</v>
      </c>
      <c r="C30" s="28">
        <f>SUM(E30,G30,I30,K30,M30,O30,Q30,S30,U30,W30,Y30,AA30)</f>
        <v>0</v>
      </c>
      <c r="D30" s="27">
        <v>0</v>
      </c>
      <c r="E30" s="27">
        <v>0</v>
      </c>
      <c r="F30" s="27">
        <v>1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C30" s="43" t="s">
        <v>128</v>
      </c>
      <c r="AD30" s="42" t="s">
        <v>127</v>
      </c>
      <c r="AE30" s="44">
        <v>22</v>
      </c>
    </row>
    <row r="31" spans="1:31" ht="17.25" x14ac:dyDescent="0.2">
      <c r="A31" s="29" t="s">
        <v>116</v>
      </c>
      <c r="B31" s="28">
        <f>SUM(D31,F31,H31,J31,L31,N31,P31,R31,T31,V31,X31,Z31)</f>
        <v>13</v>
      </c>
      <c r="C31" s="28">
        <f>SUM(E31,G31,I31,K31,M31,O31,Q31,S31,U31,W31,Y31,AA31)</f>
        <v>0</v>
      </c>
      <c r="D31" s="27">
        <v>1</v>
      </c>
      <c r="E31" s="27">
        <v>0</v>
      </c>
      <c r="F31" s="27">
        <v>1</v>
      </c>
      <c r="G31" s="27">
        <v>0</v>
      </c>
      <c r="H31" s="27">
        <v>1</v>
      </c>
      <c r="I31" s="27">
        <v>0</v>
      </c>
      <c r="J31" s="27">
        <v>5</v>
      </c>
      <c r="K31" s="27">
        <v>0</v>
      </c>
      <c r="L31" s="27">
        <v>2</v>
      </c>
      <c r="M31" s="27">
        <v>0</v>
      </c>
      <c r="N31" s="27">
        <v>0</v>
      </c>
      <c r="O31" s="27">
        <v>0</v>
      </c>
      <c r="P31" s="27">
        <v>3</v>
      </c>
      <c r="Q31" s="27">
        <v>0</v>
      </c>
      <c r="R31" s="27">
        <v>0</v>
      </c>
      <c r="S31" s="27">
        <v>0</v>
      </c>
      <c r="T31" s="27">
        <v>0</v>
      </c>
      <c r="U31" s="27">
        <v>0</v>
      </c>
      <c r="V31" s="27">
        <v>0</v>
      </c>
      <c r="W31" s="27">
        <v>0</v>
      </c>
      <c r="X31" s="27">
        <v>0</v>
      </c>
      <c r="Y31" s="27">
        <v>0</v>
      </c>
      <c r="Z31" s="27">
        <v>0</v>
      </c>
      <c r="AA31" s="27">
        <v>0</v>
      </c>
      <c r="AC31" s="43" t="s">
        <v>126</v>
      </c>
      <c r="AD31" s="42" t="s">
        <v>125</v>
      </c>
      <c r="AE31" s="44">
        <v>23</v>
      </c>
    </row>
    <row r="32" spans="1:31" ht="17.25" x14ac:dyDescent="0.2">
      <c r="A32" s="29" t="s">
        <v>114</v>
      </c>
      <c r="B32" s="28">
        <f>SUM(D32,F32,H32,J32,L32,N32,P32,R32,T32,V32,X32,Z32)</f>
        <v>6</v>
      </c>
      <c r="C32" s="28">
        <f>SUM(E32,G32,I32,K32,M32,O32,Q32,S32,U32,W32,Y32,AA32)</f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1</v>
      </c>
      <c r="M32" s="27">
        <v>0</v>
      </c>
      <c r="N32" s="27">
        <v>2</v>
      </c>
      <c r="O32" s="27">
        <v>0</v>
      </c>
      <c r="P32" s="27">
        <v>3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  <c r="Y32" s="27">
        <v>0</v>
      </c>
      <c r="Z32" s="27">
        <v>0</v>
      </c>
      <c r="AA32" s="27">
        <v>0</v>
      </c>
      <c r="AC32" s="43" t="s">
        <v>124</v>
      </c>
      <c r="AD32" s="42" t="s">
        <v>123</v>
      </c>
      <c r="AE32" s="44">
        <v>24</v>
      </c>
    </row>
    <row r="33" spans="2:31" hidden="1" x14ac:dyDescent="0.15">
      <c r="B33" s="25">
        <f>SUM(B5:B32)</f>
        <v>62</v>
      </c>
      <c r="C33" s="25">
        <f>SUM(C5:C32)</f>
        <v>0</v>
      </c>
      <c r="D33" s="25">
        <f>SUM(D5:D32)</f>
        <v>2</v>
      </c>
      <c r="E33" s="25">
        <f>SUM(E5:E32)</f>
        <v>0</v>
      </c>
      <c r="F33" s="25">
        <f>SUM(F5:F32)</f>
        <v>12</v>
      </c>
      <c r="G33" s="25">
        <f>SUM(G5:G32)</f>
        <v>0</v>
      </c>
      <c r="H33" s="25">
        <f>SUM(H5:H32)</f>
        <v>10</v>
      </c>
      <c r="I33" s="25">
        <f>SUM(I5:I32)</f>
        <v>0</v>
      </c>
      <c r="J33" s="25">
        <f>SUM(J5:J32)</f>
        <v>10</v>
      </c>
      <c r="K33" s="25">
        <f>SUM(K5:K32)</f>
        <v>0</v>
      </c>
      <c r="L33" s="25">
        <f>SUM(L5:L32)</f>
        <v>10</v>
      </c>
      <c r="M33" s="25">
        <f>SUM(M5:M32)</f>
        <v>0</v>
      </c>
      <c r="N33" s="25">
        <f>SUM(N5:N32)</f>
        <v>9</v>
      </c>
      <c r="O33" s="25">
        <f>SUM(O5:O32)</f>
        <v>0</v>
      </c>
      <c r="P33" s="25">
        <f>SUM(P5:P32)</f>
        <v>9</v>
      </c>
      <c r="Q33" s="25">
        <f>SUM(Q5:Q32)</f>
        <v>0</v>
      </c>
      <c r="R33" s="25">
        <f>SUM(R5:R32)</f>
        <v>0</v>
      </c>
      <c r="S33" s="25">
        <f>SUM(S5:S32)</f>
        <v>0</v>
      </c>
      <c r="T33" s="25">
        <f>SUM(T5:T32)</f>
        <v>0</v>
      </c>
      <c r="U33" s="25">
        <f>SUM(U5:U32)</f>
        <v>0</v>
      </c>
      <c r="V33" s="25">
        <f>SUM(V5:V32)</f>
        <v>0</v>
      </c>
      <c r="W33" s="25">
        <f>SUM(W5:W32)</f>
        <v>0</v>
      </c>
      <c r="X33" s="25">
        <f>SUM(X5:X32)</f>
        <v>0</v>
      </c>
      <c r="Y33" s="25">
        <f>SUM(Y5:Y32)</f>
        <v>0</v>
      </c>
      <c r="Z33" s="25">
        <f>SUM(Z5:Z32)</f>
        <v>0</v>
      </c>
      <c r="AA33" s="25">
        <f>SUM(AA5:AA32)</f>
        <v>0</v>
      </c>
      <c r="AC33" s="43" t="s">
        <v>122</v>
      </c>
      <c r="AD33" s="42" t="s">
        <v>121</v>
      </c>
      <c r="AE33" s="44">
        <v>24</v>
      </c>
    </row>
    <row r="34" spans="2:31" x14ac:dyDescent="0.15">
      <c r="AC34" s="43" t="s">
        <v>119</v>
      </c>
      <c r="AD34" s="42" t="s">
        <v>120</v>
      </c>
      <c r="AE34" s="44">
        <v>24</v>
      </c>
    </row>
    <row r="35" spans="2:31" x14ac:dyDescent="0.15">
      <c r="AC35" s="43" t="s">
        <v>119</v>
      </c>
      <c r="AD35" s="42" t="s">
        <v>118</v>
      </c>
      <c r="AE35" s="44">
        <v>26</v>
      </c>
    </row>
    <row r="36" spans="2:31" x14ac:dyDescent="0.15">
      <c r="AC36" s="43" t="s">
        <v>117</v>
      </c>
      <c r="AD36" s="42" t="s">
        <v>116</v>
      </c>
      <c r="AE36" s="44">
        <v>27</v>
      </c>
    </row>
    <row r="37" spans="2:31" x14ac:dyDescent="0.15">
      <c r="AC37" s="43" t="s">
        <v>115</v>
      </c>
      <c r="AD37" s="42" t="s">
        <v>114</v>
      </c>
      <c r="AE37" s="44">
        <v>28</v>
      </c>
    </row>
  </sheetData>
  <mergeCells count="2">
    <mergeCell ref="A2:A3"/>
    <mergeCell ref="B2:C2"/>
  </mergeCells>
  <phoneticPr fontId="3"/>
  <pageMargins left="0.78700000000000003" right="0.78700000000000003" top="0.98399999999999999" bottom="0.98399999999999999" header="0.51200000000000001" footer="0.51200000000000001"/>
  <pageSetup paperSize="9" scale="92" orientation="portrait" horizontalDpi="300" verticalDpi="300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207-1#火災発生状況</vt:lpstr>
      <vt:lpstr>208-1#出火原因別</vt:lpstr>
      <vt:lpstr>'207-1#火災発生状況'!Print_Area</vt:lpstr>
      <vt:lpstr>'208-1#出火原因別'!Print_Area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ワンズ ハウス</dc:creator>
  <cp:lastModifiedBy>吉岡　卓也</cp:lastModifiedBy>
  <cp:lastPrinted>2025-09-19T07:12:20Z</cp:lastPrinted>
  <dcterms:created xsi:type="dcterms:W3CDTF">2025-09-08T00:29:51Z</dcterms:created>
  <dcterms:modified xsi:type="dcterms:W3CDTF">2026-08-07T05:58:06Z</dcterms:modified>
</cp:coreProperties>
</file>